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340" windowWidth="23800" windowHeight="8620" activeTab="0"/>
  </bookViews>
  <sheets>
    <sheet name="Alapok" sheetId="1" r:id="rId1"/>
    <sheet name="Edzésterv" sheetId="2" r:id="rId2"/>
  </sheets>
  <definedNames>
    <definedName name="_xlnm.Print_Area" localSheetId="0">'Alapok'!$A$1:$I$53</definedName>
    <definedName name="_xlnm.Print_Area" localSheetId="1">'Edzésterv'!$A$1:$O$40</definedName>
  </definedNames>
  <calcPr fullCalcOnLoad="1"/>
</workbook>
</file>

<file path=xl/sharedStrings.xml><?xml version="1.0" encoding="utf-8"?>
<sst xmlns="http://schemas.openxmlformats.org/spreadsheetml/2006/main" count="138" uniqueCount="73">
  <si>
    <t>1RM</t>
  </si>
  <si>
    <t>5RM</t>
  </si>
  <si>
    <t>1x2</t>
  </si>
  <si>
    <t>3x5</t>
  </si>
  <si>
    <t>1x5</t>
  </si>
  <si>
    <t>1x3</t>
  </si>
  <si>
    <t>5x3</t>
  </si>
  <si>
    <t>Evezés</t>
  </si>
  <si>
    <t>Guggolás</t>
  </si>
  <si>
    <t>Fekvenyomás</t>
  </si>
  <si>
    <t>Felhúzás</t>
  </si>
  <si>
    <t>% a max súlyhoz</t>
  </si>
  <si>
    <t>"A" Edzésnap</t>
  </si>
  <si>
    <t>"B" Edzésnap</t>
  </si>
  <si>
    <t>Sorozat x Ismétlés</t>
  </si>
  <si>
    <t>bemelegítés</t>
  </si>
  <si>
    <t>munkasorozat</t>
  </si>
  <si>
    <t>1. edzés</t>
  </si>
  <si>
    <t>3. edzés</t>
  </si>
  <si>
    <t>5. edzés</t>
  </si>
  <si>
    <t>7. edzés</t>
  </si>
  <si>
    <t>9. edzés</t>
  </si>
  <si>
    <t>11. edzés</t>
  </si>
  <si>
    <t>13. edzés</t>
  </si>
  <si>
    <t>15. edzés</t>
  </si>
  <si>
    <t>17. edzés</t>
  </si>
  <si>
    <t>19. edzés</t>
  </si>
  <si>
    <t>21. edzés</t>
  </si>
  <si>
    <t>23. edzés</t>
  </si>
  <si>
    <t>2. edzés</t>
  </si>
  <si>
    <t>4. edzés</t>
  </si>
  <si>
    <t>6. edzés</t>
  </si>
  <si>
    <t>8. edzés</t>
  </si>
  <si>
    <t>10. edzés</t>
  </si>
  <si>
    <t>12. edzés</t>
  </si>
  <si>
    <t>14. edzés</t>
  </si>
  <si>
    <t>16. edzés</t>
  </si>
  <si>
    <t>18. edzés</t>
  </si>
  <si>
    <t>20. edzés</t>
  </si>
  <si>
    <t>22. edzés</t>
  </si>
  <si>
    <t>24. edzés</t>
  </si>
  <si>
    <t>Ism. szám (&lt;12)</t>
  </si>
  <si>
    <t>Terhelés-növelés</t>
  </si>
  <si>
    <t>A tervről</t>
  </si>
  <si>
    <t>Használati utasítás</t>
  </si>
  <si>
    <t>Ism. Szám</t>
  </si>
  <si>
    <t>Terhelésnövelés</t>
  </si>
  <si>
    <t>% a max súlyokhoz</t>
  </si>
  <si>
    <t>Mark Rippetoe 'Starting Strength' programja tökéletes választás minden kezdő szintű sportoló számára, akinek célja az izomtömeg és erőszint növelése a lehető leghatékonyabb módon. Drámai változásokról tud beszámolni mindenki, aki ezt a tervet elegendő ideig és kitartóan alkalmazza: egy év alatt akár 10-15kg izomtömeg-növekedést is elérhetsz vele. Alkalmazd tehát a megfelelő módon és fejlődj többet, mint a terembe járó haverjaid összesen!</t>
  </si>
  <si>
    <t>A maximális súlyod az adott gyakorlatban (jelenlegi "csúcs")</t>
  </si>
  <si>
    <t>A maximális súllyal végzett ismétlésszám</t>
  </si>
  <si>
    <t>Becsült jelenlegi egy ismétléses maximum súly</t>
  </si>
  <si>
    <t>Becsült jelenlegi öt ismétléses maximum súly</t>
  </si>
  <si>
    <t>Az edzésről-edzésre történő súlynövelés mértéke az adott gyakorlatban. Ajánlott esetben hagyd alapértelmezetten!</t>
  </si>
  <si>
    <t>A jelenlegi maximumodnál ennyi százalékkal kevesebb súlyt fogsz használni az első edzésen. Legalább 20% az ajánlott!</t>
  </si>
  <si>
    <t>A lehetséges súlynövelés legkisebb mértéke, azaz : (legkisebb tárcsád súlya x 2)!</t>
  </si>
  <si>
    <t>Max. Súly</t>
  </si>
  <si>
    <t>Legkisebb súlynövelés:</t>
  </si>
  <si>
    <t>Legkisebb súlynövelés</t>
  </si>
  <si>
    <t>Állva nyomás</t>
  </si>
  <si>
    <t>A1: Guggolás</t>
  </si>
  <si>
    <t>A2: Csípőemelés földön</t>
  </si>
  <si>
    <t>B1: Fekvenyomás</t>
  </si>
  <si>
    <t>B2: Y emelés ferdepadon</t>
  </si>
  <si>
    <t>C1: Felhúzás</t>
  </si>
  <si>
    <t>C2: Fej fölé érintés falnál</t>
  </si>
  <si>
    <t>3x10</t>
  </si>
  <si>
    <t>3x30-60mp</t>
  </si>
  <si>
    <t>D: Plank (elülső/oldalsó)</t>
  </si>
  <si>
    <t>B1: Állva nyomás</t>
  </si>
  <si>
    <t>C1: Pendlay evezés</t>
  </si>
  <si>
    <t>D: Farmer walk (kétkezes/egykezes)</t>
  </si>
  <si>
    <t>Töltsd ki a lenti táblázatot a magyarázatok alapján és kövesd az ebből kiszámolt, második lapfülön található, személyesen rád kalkulált tervet. Egy héten három edzést kell végezned, ideális esetben: Hétfő, Szerda, Péntek. Mivel két különböző edzésnapot tartalmaz a terv, ezért ezeket váltogatni fogod, így tehát egyik héten két "A" nap lesz, másik héten két "B" nap. A "Sorozat x Ismétlés" a következőt jelenti: 3x5 esetén 5 ismétlést hajtasz végre az adott súllyal, majd pihensz és ezt megismétled még kétszer. A sorozatok közötti pihenőidő 2-3 perc (ha többre van szükséged, akkor nyugodtan pihenj többet). Ha nem sikerül a megadott ismétlésszámot teljesítened... akkor az ingyenes PowerBuilder Training System E-Bookból (www.powerbuilder.hu/ebook) megtudhatod, hogyan tovább! A gyakorlatok végrehajtását pedig megtanulhatod a PowerBuilder YouTube csatornán, amelyet a honlapról tudsz elérni.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</si>
</sst>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2"/>
    </font>
    <font>
      <b/>
      <sz val="26"/>
      <color indexed="15"/>
      <name val="Arial"/>
      <family val="2"/>
    </font>
    <font>
      <sz val="10"/>
      <color indexed="8"/>
      <name val="Arial"/>
      <family val="2"/>
    </font>
    <font>
      <sz val="12"/>
      <color indexed="34"/>
      <name val="Arial"/>
      <family val="2"/>
    </font>
    <font>
      <b/>
      <sz val="10"/>
      <color indexed="8"/>
      <name val="Arial"/>
      <family val="2"/>
    </font>
    <font>
      <sz val="9"/>
      <color indexed="16"/>
      <name val="Verdana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5"/>
      <name val="Calibri"/>
      <family val="2"/>
    </font>
    <font>
      <sz val="11"/>
      <color indexed="16"/>
      <name val="Calibri"/>
      <family val="2"/>
    </font>
    <font>
      <u val="single"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5"/>
      <name val="Arial"/>
      <family val="2"/>
    </font>
    <font>
      <b/>
      <sz val="12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8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vertical="center" wrapText="1"/>
    </xf>
    <xf numFmtId="0" fontId="2" fillId="34" borderId="17" xfId="0" applyNumberFormat="1" applyFont="1" applyFill="1" applyBorder="1" applyAlignment="1">
      <alignment vertical="center" wrapText="1"/>
    </xf>
    <xf numFmtId="0" fontId="50" fillId="35" borderId="18" xfId="0" applyNumberFormat="1" applyFont="1" applyFill="1" applyBorder="1" applyAlignment="1">
      <alignment horizontal="center" vertical="center" wrapText="1"/>
    </xf>
    <xf numFmtId="0" fontId="50" fillId="35" borderId="19" xfId="0" applyNumberFormat="1" applyFont="1" applyFill="1" applyBorder="1" applyAlignment="1">
      <alignment horizontal="center" vertical="center" wrapText="1"/>
    </xf>
    <xf numFmtId="0" fontId="2" fillId="8" borderId="20" xfId="0" applyNumberFormat="1" applyFont="1" applyFill="1" applyBorder="1" applyAlignment="1">
      <alignment horizontal="center" vertical="center" wrapText="1"/>
    </xf>
    <xf numFmtId="10" fontId="2" fillId="8" borderId="21" xfId="0" applyNumberFormat="1" applyFont="1" applyFill="1" applyBorder="1" applyAlignment="1">
      <alignment horizontal="center" vertical="center" wrapText="1"/>
    </xf>
    <xf numFmtId="0" fontId="2" fillId="8" borderId="22" xfId="0" applyNumberFormat="1" applyFont="1" applyFill="1" applyBorder="1" applyAlignment="1">
      <alignment horizontal="center" vertical="center" wrapText="1"/>
    </xf>
    <xf numFmtId="10" fontId="2" fillId="8" borderId="23" xfId="0" applyNumberFormat="1" applyFont="1" applyFill="1" applyBorder="1" applyAlignment="1">
      <alignment horizontal="center" vertical="center" wrapText="1"/>
    </xf>
    <xf numFmtId="0" fontId="2" fillId="8" borderId="24" xfId="0" applyNumberFormat="1" applyFont="1" applyFill="1" applyBorder="1" applyAlignment="1">
      <alignment horizontal="center" vertical="center" wrapText="1"/>
    </xf>
    <xf numFmtId="10" fontId="2" fillId="8" borderId="25" xfId="0" applyNumberFormat="1" applyFont="1" applyFill="1" applyBorder="1" applyAlignment="1">
      <alignment horizontal="center" vertical="center" wrapText="1"/>
    </xf>
    <xf numFmtId="0" fontId="2" fillId="8" borderId="26" xfId="0" applyNumberFormat="1" applyFont="1" applyFill="1" applyBorder="1" applyAlignment="1">
      <alignment horizontal="center" vertical="center" wrapText="1"/>
    </xf>
    <xf numFmtId="0" fontId="2" fillId="8" borderId="27" xfId="0" applyNumberFormat="1" applyFont="1" applyFill="1" applyBorder="1" applyAlignment="1">
      <alignment horizontal="center" vertical="center" wrapText="1"/>
    </xf>
    <xf numFmtId="0" fontId="2" fillId="8" borderId="28" xfId="0" applyNumberFormat="1" applyFont="1" applyFill="1" applyBorder="1" applyAlignment="1">
      <alignment horizontal="center" vertical="center" wrapText="1"/>
    </xf>
    <xf numFmtId="0" fontId="50" fillId="35" borderId="29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center" vertical="center" wrapText="1"/>
    </xf>
    <xf numFmtId="0" fontId="2" fillId="8" borderId="31" xfId="0" applyNumberFormat="1" applyFont="1" applyFill="1" applyBorder="1" applyAlignment="1">
      <alignment horizontal="center" vertical="center" wrapText="1"/>
    </xf>
    <xf numFmtId="1" fontId="2" fillId="36" borderId="21" xfId="0" applyNumberFormat="1" applyFont="1" applyFill="1" applyBorder="1" applyAlignment="1">
      <alignment horizontal="center" vertical="center" wrapText="1"/>
    </xf>
    <xf numFmtId="1" fontId="2" fillId="36" borderId="23" xfId="0" applyNumberFormat="1" applyFont="1" applyFill="1" applyBorder="1" applyAlignment="1">
      <alignment horizontal="center" vertical="center" wrapText="1"/>
    </xf>
    <xf numFmtId="1" fontId="2" fillId="36" borderId="25" xfId="0" applyNumberFormat="1" applyFont="1" applyFill="1" applyBorder="1" applyAlignment="1">
      <alignment horizontal="center" vertical="center" wrapText="1"/>
    </xf>
    <xf numFmtId="0" fontId="50" fillId="35" borderId="32" xfId="0" applyNumberFormat="1" applyFont="1" applyFill="1" applyBorder="1" applyAlignment="1">
      <alignment horizontal="center" vertical="center" wrapText="1"/>
    </xf>
    <xf numFmtId="0" fontId="2" fillId="37" borderId="33" xfId="0" applyNumberFormat="1" applyFont="1" applyFill="1" applyBorder="1" applyAlignment="1">
      <alignment horizontal="center" vertical="center" wrapText="1"/>
    </xf>
    <xf numFmtId="0" fontId="50" fillId="35" borderId="34" xfId="0" applyNumberFormat="1" applyFont="1" applyFill="1" applyBorder="1" applyAlignment="1">
      <alignment horizontal="center" vertical="center" wrapText="1"/>
    </xf>
    <xf numFmtId="1" fontId="2" fillId="36" borderId="20" xfId="0" applyNumberFormat="1" applyFont="1" applyFill="1" applyBorder="1" applyAlignment="1">
      <alignment horizontal="center" vertical="center" wrapText="1"/>
    </xf>
    <xf numFmtId="1" fontId="2" fillId="36" borderId="22" xfId="0" applyNumberFormat="1" applyFont="1" applyFill="1" applyBorder="1" applyAlignment="1">
      <alignment horizontal="center" vertical="center" wrapText="1"/>
    </xf>
    <xf numFmtId="1" fontId="2" fillId="36" borderId="2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0" fontId="2" fillId="38" borderId="1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5" fillId="38" borderId="24" xfId="0" applyNumberFormat="1" applyFont="1" applyFill="1" applyBorder="1" applyAlignment="1">
      <alignment horizontal="center" vertical="center" wrapText="1"/>
    </xf>
    <xf numFmtId="0" fontId="5" fillId="38" borderId="38" xfId="0" applyNumberFormat="1" applyFont="1" applyFill="1" applyBorder="1" applyAlignment="1">
      <alignment horizontal="center" vertical="center" wrapText="1"/>
    </xf>
    <xf numFmtId="0" fontId="5" fillId="38" borderId="25" xfId="0" applyNumberFormat="1" applyFont="1" applyFill="1" applyBorder="1" applyAlignment="1">
      <alignment horizontal="center" vertical="center" wrapText="1"/>
    </xf>
    <xf numFmtId="0" fontId="6" fillId="38" borderId="38" xfId="0" applyNumberFormat="1" applyFont="1" applyFill="1" applyBorder="1" applyAlignment="1">
      <alignment horizontal="center" vertical="center" wrapText="1"/>
    </xf>
    <xf numFmtId="0" fontId="6" fillId="38" borderId="25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50" fillId="35" borderId="39" xfId="0" applyNumberFormat="1" applyFont="1" applyFill="1" applyBorder="1" applyAlignment="1">
      <alignment horizontal="center" vertical="center" wrapText="1"/>
    </xf>
    <xf numFmtId="2" fontId="50" fillId="35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5" fillId="38" borderId="41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8" borderId="42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vertical="center" wrapText="1"/>
    </xf>
    <xf numFmtId="0" fontId="8" fillId="39" borderId="0" xfId="0" applyFont="1" applyFill="1" applyAlignment="1">
      <alignment vertical="center" wrapText="1"/>
    </xf>
    <xf numFmtId="0" fontId="0" fillId="39" borderId="0" xfId="0" applyFill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5" fillId="38" borderId="31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5" fillId="2" borderId="46" xfId="0" applyNumberFormat="1" applyFont="1" applyFill="1" applyBorder="1" applyAlignment="1">
      <alignment horizontal="center" vertical="center" wrapText="1"/>
    </xf>
    <xf numFmtId="0" fontId="5" fillId="2" borderId="47" xfId="0" applyNumberFormat="1" applyFont="1" applyFill="1" applyBorder="1" applyAlignment="1">
      <alignment horizontal="center" vertical="center" wrapText="1"/>
    </xf>
    <xf numFmtId="0" fontId="8" fillId="2" borderId="35" xfId="0" applyNumberFormat="1" applyFont="1" applyFill="1" applyBorder="1" applyAlignment="1">
      <alignment horizontal="center" vertical="center" wrapText="1"/>
    </xf>
    <xf numFmtId="0" fontId="0" fillId="2" borderId="39" xfId="0" applyNumberFormat="1" applyFont="1" applyFill="1" applyBorder="1" applyAlignment="1">
      <alignment horizontal="center" vertical="center" wrapText="1"/>
    </xf>
    <xf numFmtId="0" fontId="9" fillId="2" borderId="46" xfId="0" applyNumberFormat="1" applyFont="1" applyFill="1" applyBorder="1" applyAlignment="1">
      <alignment horizontal="center" vertical="center" wrapText="1"/>
    </xf>
    <xf numFmtId="0" fontId="9" fillId="2" borderId="47" xfId="0" applyNumberFormat="1" applyFont="1" applyFill="1" applyBorder="1" applyAlignment="1">
      <alignment horizontal="center" vertical="center" wrapText="1"/>
    </xf>
    <xf numFmtId="0" fontId="0" fillId="2" borderId="46" xfId="0" applyNumberFormat="1" applyFont="1" applyFill="1" applyBorder="1" applyAlignment="1">
      <alignment horizontal="center" vertical="center" wrapText="1"/>
    </xf>
    <xf numFmtId="0" fontId="0" fillId="2" borderId="47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8" fillId="38" borderId="54" xfId="0" applyFont="1" applyFill="1" applyBorder="1" applyAlignment="1">
      <alignment horizontal="center" vertical="center" wrapText="1"/>
    </xf>
    <xf numFmtId="0" fontId="8" fillId="38" borderId="55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40" borderId="0" xfId="0" applyFill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8" fillId="38" borderId="58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50" fillId="35" borderId="35" xfId="0" applyNumberFormat="1" applyFont="1" applyFill="1" applyBorder="1" applyAlignment="1">
      <alignment horizontal="left" vertical="center" wrapText="1"/>
    </xf>
    <xf numFmtId="0" fontId="50" fillId="35" borderId="47" xfId="0" applyNumberFormat="1" applyFont="1" applyFill="1" applyBorder="1" applyAlignment="1">
      <alignment horizontal="left" vertical="center" wrapText="1"/>
    </xf>
    <xf numFmtId="0" fontId="51" fillId="35" borderId="18" xfId="0" applyNumberFormat="1" applyFont="1" applyFill="1" applyBorder="1" applyAlignment="1">
      <alignment horizontal="center" vertical="center" wrapText="1"/>
    </xf>
    <xf numFmtId="0" fontId="51" fillId="35" borderId="19" xfId="0" applyNumberFormat="1" applyFont="1" applyFill="1" applyBorder="1" applyAlignment="1">
      <alignment horizontal="center" vertical="center" wrapText="1"/>
    </xf>
    <xf numFmtId="0" fontId="50" fillId="35" borderId="12" xfId="0" applyNumberFormat="1" applyFont="1" applyFill="1" applyBorder="1" applyAlignment="1">
      <alignment horizontal="center" vertical="center" wrapText="1"/>
    </xf>
    <xf numFmtId="0" fontId="50" fillId="35" borderId="13" xfId="0" applyNumberFormat="1" applyFont="1" applyFill="1" applyBorder="1" applyAlignment="1">
      <alignment horizontal="center" vertical="center" wrapText="1"/>
    </xf>
    <xf numFmtId="0" fontId="50" fillId="35" borderId="14" xfId="0" applyNumberFormat="1" applyFont="1" applyFill="1" applyBorder="1" applyAlignment="1">
      <alignment horizontal="center" vertical="center" wrapText="1"/>
    </xf>
    <xf numFmtId="0" fontId="50" fillId="35" borderId="54" xfId="0" applyNumberFormat="1" applyFont="1" applyFill="1" applyBorder="1" applyAlignment="1">
      <alignment horizontal="center" vertical="center" wrapText="1"/>
    </xf>
    <xf numFmtId="0" fontId="50" fillId="35" borderId="58" xfId="0" applyNumberFormat="1" applyFont="1" applyFill="1" applyBorder="1" applyAlignment="1">
      <alignment horizontal="center" vertical="center" wrapText="1"/>
    </xf>
    <xf numFmtId="0" fontId="50" fillId="35" borderId="55" xfId="0" applyNumberFormat="1" applyFont="1" applyFill="1" applyBorder="1" applyAlignment="1">
      <alignment horizontal="center" vertical="center" wrapText="1"/>
    </xf>
    <xf numFmtId="0" fontId="50" fillId="35" borderId="59" xfId="0" applyNumberFormat="1" applyFont="1" applyFill="1" applyBorder="1" applyAlignment="1">
      <alignment horizontal="center" vertical="center" wrapText="1"/>
    </xf>
    <xf numFmtId="0" fontId="50" fillId="35" borderId="60" xfId="0" applyNumberFormat="1" applyFont="1" applyFill="1" applyBorder="1" applyAlignment="1">
      <alignment horizontal="center" vertical="center" wrapText="1"/>
    </xf>
    <xf numFmtId="0" fontId="50" fillId="35" borderId="6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808080"/>
      <rgbColor rgb="00CCCCCC"/>
      <rgbColor rgb="000084D1"/>
      <rgbColor rgb="00FFFF00"/>
      <rgbColor rgb="00FF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8</xdr:col>
      <xdr:colOff>600075</xdr:colOff>
      <xdr:row>13</xdr:row>
      <xdr:rowOff>28575</xdr:rowOff>
    </xdr:to>
    <xdr:pic>
      <xdr:nvPicPr>
        <xdr:cNvPr id="1" name="Kép 3" descr="Untitled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668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152400</xdr:rowOff>
    </xdr:from>
    <xdr:to>
      <xdr:col>6</xdr:col>
      <xdr:colOff>152400</xdr:colOff>
      <xdr:row>8</xdr:row>
      <xdr:rowOff>152400</xdr:rowOff>
    </xdr:to>
    <xdr:pic>
      <xdr:nvPicPr>
        <xdr:cNvPr id="2" name="Picture 1" descr="logotext_con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52400"/>
          <a:ext cx="2905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="120" zoomScaleNormal="120" zoomScaleSheetLayoutView="100" workbookViewId="0" topLeftCell="A1">
      <selection activeCell="B15" sqref="B15:I20"/>
    </sheetView>
  </sheetViews>
  <sheetFormatPr defaultColWidth="9.140625" defaultRowHeight="12.75"/>
  <cols>
    <col min="1" max="1" width="16.8515625" style="1" customWidth="1"/>
    <col min="2" max="2" width="11.8515625" style="1" customWidth="1"/>
    <col min="3" max="3" width="11.7109375" style="1" customWidth="1"/>
    <col min="4" max="5" width="10.00390625" style="1" customWidth="1"/>
    <col min="6" max="7" width="10.8515625" style="1" customWidth="1"/>
    <col min="8" max="16384" width="9.140625" style="1" customWidth="1"/>
  </cols>
  <sheetData>
    <row r="1" spans="1:9" ht="12.75">
      <c r="A1" s="99"/>
      <c r="B1" s="99"/>
      <c r="C1" s="99"/>
      <c r="D1" s="99"/>
      <c r="E1" s="99"/>
      <c r="F1" s="99"/>
      <c r="G1" s="99"/>
      <c r="H1" s="99"/>
      <c r="I1" s="99"/>
    </row>
    <row r="2" spans="1:9" ht="12.75">
      <c r="A2" s="99"/>
      <c r="B2" s="99"/>
      <c r="C2" s="99"/>
      <c r="D2" s="99"/>
      <c r="E2" s="99"/>
      <c r="F2" s="99"/>
      <c r="G2" s="99"/>
      <c r="H2" s="99"/>
      <c r="I2" s="99"/>
    </row>
    <row r="3" spans="1:9" ht="12.75">
      <c r="A3" s="99"/>
      <c r="B3" s="99"/>
      <c r="C3" s="99"/>
      <c r="D3" s="99"/>
      <c r="E3" s="99"/>
      <c r="F3" s="99"/>
      <c r="G3" s="99"/>
      <c r="H3" s="99"/>
      <c r="I3" s="99"/>
    </row>
    <row r="4" spans="1:9" ht="12.75">
      <c r="A4" s="99"/>
      <c r="B4" s="99"/>
      <c r="C4" s="99"/>
      <c r="D4" s="99"/>
      <c r="E4" s="99"/>
      <c r="F4" s="99"/>
      <c r="G4" s="99"/>
      <c r="H4" s="99"/>
      <c r="I4" s="99"/>
    </row>
    <row r="5" spans="1:9" ht="12.75">
      <c r="A5" s="99"/>
      <c r="B5" s="99"/>
      <c r="C5" s="99"/>
      <c r="D5" s="99"/>
      <c r="E5" s="99"/>
      <c r="F5" s="99"/>
      <c r="G5" s="99"/>
      <c r="H5" s="99"/>
      <c r="I5" s="99"/>
    </row>
    <row r="6" spans="1:9" ht="12.75">
      <c r="A6" s="99"/>
      <c r="B6" s="99"/>
      <c r="C6" s="99"/>
      <c r="D6" s="99"/>
      <c r="E6" s="99"/>
      <c r="F6" s="99"/>
      <c r="G6" s="99"/>
      <c r="H6" s="99"/>
      <c r="I6" s="99"/>
    </row>
    <row r="7" spans="1:9" ht="12.75">
      <c r="A7" s="99"/>
      <c r="B7" s="99"/>
      <c r="C7" s="99"/>
      <c r="D7" s="99"/>
      <c r="E7" s="99"/>
      <c r="F7" s="99"/>
      <c r="G7" s="99"/>
      <c r="H7" s="99"/>
      <c r="I7" s="99"/>
    </row>
    <row r="8" spans="1:9" ht="12.75">
      <c r="A8" s="72"/>
      <c r="B8" s="72"/>
      <c r="C8" s="72"/>
      <c r="D8" s="72"/>
      <c r="E8" s="72"/>
      <c r="F8" s="72"/>
      <c r="G8" s="72"/>
      <c r="H8" s="72"/>
      <c r="I8" s="72"/>
    </row>
    <row r="9" spans="1:9" ht="12.75">
      <c r="A9" s="72"/>
      <c r="B9" s="72"/>
      <c r="C9" s="72"/>
      <c r="D9" s="72"/>
      <c r="E9" s="72"/>
      <c r="F9" s="72"/>
      <c r="G9" s="72"/>
      <c r="H9" s="72"/>
      <c r="I9" s="72"/>
    </row>
    <row r="10" spans="1:9" ht="12.7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2.7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12.75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3.5" thickBot="1">
      <c r="A14" s="70"/>
      <c r="B14" s="70"/>
      <c r="C14" s="70"/>
      <c r="D14" s="70"/>
      <c r="E14" s="70"/>
      <c r="F14" s="70"/>
      <c r="G14" s="70"/>
      <c r="H14" s="70"/>
      <c r="I14" s="70"/>
    </row>
    <row r="15" spans="1:9" ht="12.75" customHeight="1">
      <c r="A15" s="91" t="s">
        <v>43</v>
      </c>
      <c r="B15" s="93" t="s">
        <v>48</v>
      </c>
      <c r="C15" s="94"/>
      <c r="D15" s="94"/>
      <c r="E15" s="94"/>
      <c r="F15" s="94"/>
      <c r="G15" s="94"/>
      <c r="H15" s="94"/>
      <c r="I15" s="95"/>
    </row>
    <row r="16" spans="1:9" ht="12">
      <c r="A16" s="103"/>
      <c r="B16" s="100"/>
      <c r="C16" s="101"/>
      <c r="D16" s="101"/>
      <c r="E16" s="101"/>
      <c r="F16" s="101"/>
      <c r="G16" s="101"/>
      <c r="H16" s="101"/>
      <c r="I16" s="102"/>
    </row>
    <row r="17" spans="1:9" ht="12">
      <c r="A17" s="103"/>
      <c r="B17" s="100"/>
      <c r="C17" s="101"/>
      <c r="D17" s="101"/>
      <c r="E17" s="101"/>
      <c r="F17" s="101"/>
      <c r="G17" s="101"/>
      <c r="H17" s="101"/>
      <c r="I17" s="102"/>
    </row>
    <row r="18" spans="1:9" ht="12">
      <c r="A18" s="103"/>
      <c r="B18" s="100"/>
      <c r="C18" s="101"/>
      <c r="D18" s="101"/>
      <c r="E18" s="101"/>
      <c r="F18" s="101"/>
      <c r="G18" s="101"/>
      <c r="H18" s="101"/>
      <c r="I18" s="102"/>
    </row>
    <row r="19" spans="1:9" ht="12">
      <c r="A19" s="103"/>
      <c r="B19" s="100"/>
      <c r="C19" s="101"/>
      <c r="D19" s="101"/>
      <c r="E19" s="101"/>
      <c r="F19" s="101"/>
      <c r="G19" s="101"/>
      <c r="H19" s="101"/>
      <c r="I19" s="102"/>
    </row>
    <row r="20" spans="1:9" ht="12.75" thickBot="1">
      <c r="A20" s="92"/>
      <c r="B20" s="96"/>
      <c r="C20" s="97"/>
      <c r="D20" s="97"/>
      <c r="E20" s="97"/>
      <c r="F20" s="97"/>
      <c r="G20" s="97"/>
      <c r="H20" s="97"/>
      <c r="I20" s="98"/>
    </row>
    <row r="21" spans="1:9" ht="12.75" thickBot="1">
      <c r="A21" s="71"/>
      <c r="B21" s="70"/>
      <c r="C21" s="70"/>
      <c r="D21" s="70"/>
      <c r="E21" s="70"/>
      <c r="F21" s="70"/>
      <c r="G21" s="70"/>
      <c r="H21" s="70"/>
      <c r="I21" s="70"/>
    </row>
    <row r="22" spans="1:9" ht="12.75" customHeight="1">
      <c r="A22" s="91" t="s">
        <v>44</v>
      </c>
      <c r="B22" s="104" t="s">
        <v>72</v>
      </c>
      <c r="C22" s="105"/>
      <c r="D22" s="105"/>
      <c r="E22" s="105"/>
      <c r="F22" s="105"/>
      <c r="G22" s="105"/>
      <c r="H22" s="105"/>
      <c r="I22" s="106"/>
    </row>
    <row r="23" spans="1:9" ht="12">
      <c r="A23" s="103"/>
      <c r="B23" s="107"/>
      <c r="C23" s="108"/>
      <c r="D23" s="108"/>
      <c r="E23" s="108"/>
      <c r="F23" s="108"/>
      <c r="G23" s="108"/>
      <c r="H23" s="108"/>
      <c r="I23" s="109"/>
    </row>
    <row r="24" spans="1:9" ht="12">
      <c r="A24" s="103"/>
      <c r="B24" s="107"/>
      <c r="C24" s="108"/>
      <c r="D24" s="108"/>
      <c r="E24" s="108"/>
      <c r="F24" s="108"/>
      <c r="G24" s="108"/>
      <c r="H24" s="108"/>
      <c r="I24" s="109"/>
    </row>
    <row r="25" spans="1:9" ht="12">
      <c r="A25" s="103"/>
      <c r="B25" s="107"/>
      <c r="C25" s="108"/>
      <c r="D25" s="108"/>
      <c r="E25" s="108"/>
      <c r="F25" s="108"/>
      <c r="G25" s="108"/>
      <c r="H25" s="108"/>
      <c r="I25" s="109"/>
    </row>
    <row r="26" spans="1:9" ht="12">
      <c r="A26" s="103"/>
      <c r="B26" s="107"/>
      <c r="C26" s="108"/>
      <c r="D26" s="108"/>
      <c r="E26" s="108"/>
      <c r="F26" s="108"/>
      <c r="G26" s="108"/>
      <c r="H26" s="108"/>
      <c r="I26" s="109"/>
    </row>
    <row r="27" spans="1:9" ht="12">
      <c r="A27" s="103"/>
      <c r="B27" s="107"/>
      <c r="C27" s="108"/>
      <c r="D27" s="108"/>
      <c r="E27" s="108"/>
      <c r="F27" s="108"/>
      <c r="G27" s="108"/>
      <c r="H27" s="108"/>
      <c r="I27" s="109"/>
    </row>
    <row r="28" spans="1:9" ht="49.5" customHeight="1" thickBot="1">
      <c r="A28" s="92"/>
      <c r="B28" s="110"/>
      <c r="C28" s="111"/>
      <c r="D28" s="111"/>
      <c r="E28" s="111"/>
      <c r="F28" s="111"/>
      <c r="G28" s="111"/>
      <c r="H28" s="111"/>
      <c r="I28" s="112"/>
    </row>
    <row r="29" spans="1:9" ht="12">
      <c r="A29" s="69"/>
      <c r="B29" s="68"/>
      <c r="C29" s="68"/>
      <c r="D29" s="68"/>
      <c r="E29" s="68"/>
      <c r="F29" s="68"/>
      <c r="G29" s="68"/>
      <c r="H29" s="68"/>
      <c r="I29" s="68"/>
    </row>
    <row r="30" spans="1:9" ht="12.75" thickBot="1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12.75" thickBot="1">
      <c r="A31" s="113" t="s">
        <v>57</v>
      </c>
      <c r="B31" s="114"/>
      <c r="C31" s="34">
        <v>2.5</v>
      </c>
      <c r="D31" s="8"/>
      <c r="E31" s="9"/>
      <c r="F31" s="9"/>
      <c r="G31" s="10"/>
      <c r="H31" s="68"/>
      <c r="I31" s="68"/>
    </row>
    <row r="32" spans="1:9" ht="47.25" customHeight="1" thickBot="1">
      <c r="A32" s="29"/>
      <c r="B32" s="30" t="s">
        <v>56</v>
      </c>
      <c r="C32" s="28" t="s">
        <v>41</v>
      </c>
      <c r="D32" s="11" t="s">
        <v>0</v>
      </c>
      <c r="E32" s="12" t="s">
        <v>1</v>
      </c>
      <c r="F32" s="22" t="s">
        <v>42</v>
      </c>
      <c r="G32" s="12" t="s">
        <v>11</v>
      </c>
      <c r="H32" s="68"/>
      <c r="I32" s="68"/>
    </row>
    <row r="33" spans="1:9" ht="24.75" customHeight="1">
      <c r="A33" s="5" t="s">
        <v>8</v>
      </c>
      <c r="B33" s="13">
        <v>90</v>
      </c>
      <c r="C33" s="19">
        <v>5</v>
      </c>
      <c r="D33" s="31">
        <f>(B33)/(1.0278-(0.0278*C33))</f>
        <v>101.26012601260126</v>
      </c>
      <c r="E33" s="25">
        <f>ROUND(((D33*(1.0278-(0.0278*5)))/$C$31),(0/5))*$C$31</f>
        <v>90</v>
      </c>
      <c r="F33" s="23">
        <v>2.5</v>
      </c>
      <c r="G33" s="14">
        <v>0.2</v>
      </c>
      <c r="H33" s="68"/>
      <c r="I33" s="68"/>
    </row>
    <row r="34" spans="1:9" ht="24.75" customHeight="1">
      <c r="A34" s="6" t="s">
        <v>9</v>
      </c>
      <c r="B34" s="15">
        <v>80</v>
      </c>
      <c r="C34" s="20">
        <v>5</v>
      </c>
      <c r="D34" s="32">
        <f>(B34)/(1.0278-(0.0278*C34))</f>
        <v>90.00900090009</v>
      </c>
      <c r="E34" s="26">
        <f>ROUND(((D34*(1.0278-(0.0278*5)))/$C$31),(0/5))*$C$31</f>
        <v>80</v>
      </c>
      <c r="F34" s="4">
        <v>2.5</v>
      </c>
      <c r="G34" s="16">
        <v>0.2</v>
      </c>
      <c r="H34" s="68"/>
      <c r="I34" s="68"/>
    </row>
    <row r="35" spans="1:9" ht="24.75" customHeight="1">
      <c r="A35" s="6" t="s">
        <v>10</v>
      </c>
      <c r="B35" s="15">
        <v>110</v>
      </c>
      <c r="C35" s="20">
        <v>3</v>
      </c>
      <c r="D35" s="32">
        <f>(B35)/(1.0278-(0.0278*C35))</f>
        <v>116.47606946209233</v>
      </c>
      <c r="E35" s="26">
        <f>ROUND(((D35*(1.0278-(0.0278*5)))/$C$31),(0/5))*$C$31</f>
        <v>102.5</v>
      </c>
      <c r="F35" s="4">
        <v>2.5</v>
      </c>
      <c r="G35" s="16">
        <v>0.2</v>
      </c>
      <c r="H35" s="68"/>
      <c r="I35" s="68"/>
    </row>
    <row r="36" spans="1:9" ht="24.75" customHeight="1">
      <c r="A36" s="6" t="s">
        <v>59</v>
      </c>
      <c r="B36" s="15">
        <v>52</v>
      </c>
      <c r="C36" s="20">
        <v>2</v>
      </c>
      <c r="D36" s="32">
        <f>(B36)/(1.0278-(0.0278*C36))</f>
        <v>53.48693684427072</v>
      </c>
      <c r="E36" s="26">
        <f>ROUND(((D36*(1.0278-(0.0278*5)))/$C$31),(0/5))*$C$31</f>
        <v>47.5</v>
      </c>
      <c r="F36" s="4">
        <v>2.5</v>
      </c>
      <c r="G36" s="16">
        <v>0.2</v>
      </c>
      <c r="H36" s="68"/>
      <c r="I36" s="68"/>
    </row>
    <row r="37" spans="1:9" ht="24.75" customHeight="1" thickBot="1">
      <c r="A37" s="7" t="s">
        <v>7</v>
      </c>
      <c r="B37" s="17">
        <v>70</v>
      </c>
      <c r="C37" s="21">
        <v>4</v>
      </c>
      <c r="D37" s="33">
        <f>(B37)/(1.0278-(0.0278*C37))</f>
        <v>76.36919048658083</v>
      </c>
      <c r="E37" s="27">
        <f>ROUND(((D37*(1.0278-(0.0278*5)))/$C$31),(0/5))*$C$31</f>
        <v>67.5</v>
      </c>
      <c r="F37" s="24">
        <v>2.5</v>
      </c>
      <c r="G37" s="18">
        <v>0.2</v>
      </c>
      <c r="H37" s="68"/>
      <c r="I37" s="68"/>
    </row>
    <row r="38" spans="1:9" ht="12.75" thickBot="1">
      <c r="A38" s="68"/>
      <c r="B38" s="68"/>
      <c r="C38" s="68"/>
      <c r="D38" s="68"/>
      <c r="E38" s="68"/>
      <c r="F38" s="68"/>
      <c r="G38" s="68"/>
      <c r="H38" s="68"/>
      <c r="I38" s="68"/>
    </row>
    <row r="39" spans="1:9" s="2" customFormat="1" ht="12">
      <c r="A39" s="91" t="s">
        <v>56</v>
      </c>
      <c r="B39" s="85" t="s">
        <v>49</v>
      </c>
      <c r="C39" s="86"/>
      <c r="D39" s="86"/>
      <c r="E39" s="86"/>
      <c r="F39" s="86"/>
      <c r="G39" s="86"/>
      <c r="H39" s="86"/>
      <c r="I39" s="87"/>
    </row>
    <row r="40" spans="1:9" s="2" customFormat="1" ht="12.75" thickBot="1">
      <c r="A40" s="92"/>
      <c r="B40" s="88"/>
      <c r="C40" s="89"/>
      <c r="D40" s="89"/>
      <c r="E40" s="89"/>
      <c r="F40" s="89"/>
      <c r="G40" s="89"/>
      <c r="H40" s="89"/>
      <c r="I40" s="90"/>
    </row>
    <row r="41" spans="1:9" s="2" customFormat="1" ht="12">
      <c r="A41" s="91" t="s">
        <v>45</v>
      </c>
      <c r="B41" s="85" t="s">
        <v>50</v>
      </c>
      <c r="C41" s="86"/>
      <c r="D41" s="86"/>
      <c r="E41" s="86"/>
      <c r="F41" s="86"/>
      <c r="G41" s="86"/>
      <c r="H41" s="86"/>
      <c r="I41" s="87"/>
    </row>
    <row r="42" spans="1:9" s="2" customFormat="1" ht="12.75" thickBot="1">
      <c r="A42" s="92"/>
      <c r="B42" s="88"/>
      <c r="C42" s="89"/>
      <c r="D42" s="89"/>
      <c r="E42" s="89"/>
      <c r="F42" s="89"/>
      <c r="G42" s="89"/>
      <c r="H42" s="89"/>
      <c r="I42" s="90"/>
    </row>
    <row r="43" spans="1:9" s="2" customFormat="1" ht="12">
      <c r="A43" s="91" t="s">
        <v>0</v>
      </c>
      <c r="B43" s="85" t="s">
        <v>51</v>
      </c>
      <c r="C43" s="86"/>
      <c r="D43" s="86"/>
      <c r="E43" s="86"/>
      <c r="F43" s="86"/>
      <c r="G43" s="86"/>
      <c r="H43" s="86"/>
      <c r="I43" s="87"/>
    </row>
    <row r="44" spans="1:9" s="2" customFormat="1" ht="12.75" thickBot="1">
      <c r="A44" s="92"/>
      <c r="B44" s="88"/>
      <c r="C44" s="89"/>
      <c r="D44" s="89"/>
      <c r="E44" s="89"/>
      <c r="F44" s="89"/>
      <c r="G44" s="89"/>
      <c r="H44" s="89"/>
      <c r="I44" s="90"/>
    </row>
    <row r="45" spans="1:9" s="2" customFormat="1" ht="12">
      <c r="A45" s="91" t="s">
        <v>1</v>
      </c>
      <c r="B45" s="85" t="s">
        <v>52</v>
      </c>
      <c r="C45" s="86"/>
      <c r="D45" s="86"/>
      <c r="E45" s="86"/>
      <c r="F45" s="86"/>
      <c r="G45" s="86"/>
      <c r="H45" s="86"/>
      <c r="I45" s="87"/>
    </row>
    <row r="46" spans="1:9" s="2" customFormat="1" ht="12.75" thickBot="1">
      <c r="A46" s="92"/>
      <c r="B46" s="88"/>
      <c r="C46" s="89"/>
      <c r="D46" s="89"/>
      <c r="E46" s="89"/>
      <c r="F46" s="89"/>
      <c r="G46" s="89"/>
      <c r="H46" s="89"/>
      <c r="I46" s="90"/>
    </row>
    <row r="47" spans="1:9" s="2" customFormat="1" ht="12.75" customHeight="1">
      <c r="A47" s="91" t="s">
        <v>46</v>
      </c>
      <c r="B47" s="93" t="s">
        <v>53</v>
      </c>
      <c r="C47" s="94"/>
      <c r="D47" s="94"/>
      <c r="E47" s="94"/>
      <c r="F47" s="94"/>
      <c r="G47" s="94"/>
      <c r="H47" s="94"/>
      <c r="I47" s="95"/>
    </row>
    <row r="48" spans="1:9" s="2" customFormat="1" ht="12.75" thickBot="1">
      <c r="A48" s="92"/>
      <c r="B48" s="96"/>
      <c r="C48" s="97"/>
      <c r="D48" s="97"/>
      <c r="E48" s="97"/>
      <c r="F48" s="97"/>
      <c r="G48" s="97"/>
      <c r="H48" s="97"/>
      <c r="I48" s="98"/>
    </row>
    <row r="49" spans="1:9" s="2" customFormat="1" ht="12.75" customHeight="1">
      <c r="A49" s="91" t="s">
        <v>47</v>
      </c>
      <c r="B49" s="93" t="s">
        <v>54</v>
      </c>
      <c r="C49" s="94"/>
      <c r="D49" s="94"/>
      <c r="E49" s="94"/>
      <c r="F49" s="94"/>
      <c r="G49" s="94"/>
      <c r="H49" s="94"/>
      <c r="I49" s="95"/>
    </row>
    <row r="50" spans="1:9" s="2" customFormat="1" ht="12.75" thickBot="1">
      <c r="A50" s="92"/>
      <c r="B50" s="96"/>
      <c r="C50" s="97"/>
      <c r="D50" s="97"/>
      <c r="E50" s="97"/>
      <c r="F50" s="97"/>
      <c r="G50" s="97"/>
      <c r="H50" s="97"/>
      <c r="I50" s="98"/>
    </row>
    <row r="51" spans="1:9" s="2" customFormat="1" ht="12.75" customHeight="1">
      <c r="A51" s="91" t="s">
        <v>58</v>
      </c>
      <c r="B51" s="85" t="s">
        <v>55</v>
      </c>
      <c r="C51" s="86"/>
      <c r="D51" s="86"/>
      <c r="E51" s="86"/>
      <c r="F51" s="86"/>
      <c r="G51" s="86"/>
      <c r="H51" s="86"/>
      <c r="I51" s="87"/>
    </row>
    <row r="52" spans="1:9" ht="12.75" thickBot="1">
      <c r="A52" s="92"/>
      <c r="B52" s="88"/>
      <c r="C52" s="89"/>
      <c r="D52" s="89"/>
      <c r="E52" s="89"/>
      <c r="F52" s="89"/>
      <c r="G52" s="89"/>
      <c r="H52" s="89"/>
      <c r="I52" s="90"/>
    </row>
    <row r="53" spans="1:9" ht="12">
      <c r="A53" s="68"/>
      <c r="B53" s="68"/>
      <c r="C53" s="68"/>
      <c r="D53" s="68"/>
      <c r="E53" s="68"/>
      <c r="F53" s="68"/>
      <c r="G53" s="68"/>
      <c r="H53" s="68"/>
      <c r="I53" s="68"/>
    </row>
  </sheetData>
  <sheetProtection/>
  <mergeCells count="20">
    <mergeCell ref="B51:I52"/>
    <mergeCell ref="A51:A52"/>
    <mergeCell ref="A49:A50"/>
    <mergeCell ref="B49:I50"/>
    <mergeCell ref="A1:I7"/>
    <mergeCell ref="B15:I20"/>
    <mergeCell ref="A15:A20"/>
    <mergeCell ref="B22:I28"/>
    <mergeCell ref="A22:A28"/>
    <mergeCell ref="A31:B31"/>
    <mergeCell ref="B43:I44"/>
    <mergeCell ref="B41:I42"/>
    <mergeCell ref="B39:I40"/>
    <mergeCell ref="A43:A44"/>
    <mergeCell ref="A41:A42"/>
    <mergeCell ref="B47:I48"/>
    <mergeCell ref="B45:I46"/>
    <mergeCell ref="A39:A40"/>
    <mergeCell ref="A47:A48"/>
    <mergeCell ref="A45:A4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/>
  <headerFooter alignWithMargins="0">
    <oddHeader>&amp;C www.powerbuilder.hu</oddHeader>
    <oddFooter>&amp;Cpowerbuilder.hu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="130" zoomScaleNormal="130" zoomScaleSheetLayoutView="100" workbookViewId="0" topLeftCell="A30">
      <selection activeCell="A33" sqref="A33"/>
    </sheetView>
  </sheetViews>
  <sheetFormatPr defaultColWidth="9.140625" defaultRowHeight="12.75" customHeight="1"/>
  <cols>
    <col min="1" max="1" width="17.140625" style="40" customWidth="1"/>
    <col min="2" max="2" width="13.00390625" style="37" customWidth="1"/>
    <col min="3" max="3" width="14.00390625" style="37" customWidth="1"/>
    <col min="4" max="15" width="11.421875" style="37" customWidth="1"/>
    <col min="16" max="16" width="9.140625" style="37" customWidth="1"/>
    <col min="17" max="16384" width="9.140625" style="37" customWidth="1"/>
  </cols>
  <sheetData>
    <row r="1" spans="1:16" ht="24.75" thickBot="1">
      <c r="A1" s="115" t="s">
        <v>12</v>
      </c>
      <c r="B1" s="116"/>
      <c r="C1" s="59" t="s">
        <v>14</v>
      </c>
      <c r="D1" s="60" t="s">
        <v>17</v>
      </c>
      <c r="E1" s="60" t="s">
        <v>18</v>
      </c>
      <c r="F1" s="60" t="s">
        <v>19</v>
      </c>
      <c r="G1" s="60" t="s">
        <v>20</v>
      </c>
      <c r="H1" s="60" t="s">
        <v>21</v>
      </c>
      <c r="I1" s="60" t="s">
        <v>22</v>
      </c>
      <c r="J1" s="60" t="s">
        <v>23</v>
      </c>
      <c r="K1" s="61" t="s">
        <v>24</v>
      </c>
      <c r="L1" s="61" t="s">
        <v>25</v>
      </c>
      <c r="M1" s="61" t="s">
        <v>26</v>
      </c>
      <c r="N1" s="61" t="s">
        <v>27</v>
      </c>
      <c r="O1" s="61" t="s">
        <v>28</v>
      </c>
      <c r="P1" s="36"/>
    </row>
    <row r="2" spans="1:16" ht="12.75" customHeight="1">
      <c r="A2" s="123" t="s">
        <v>60</v>
      </c>
      <c r="B2" s="42" t="s">
        <v>15</v>
      </c>
      <c r="C2" s="46" t="s">
        <v>4</v>
      </c>
      <c r="D2" s="73">
        <v>20</v>
      </c>
      <c r="E2" s="50">
        <v>20</v>
      </c>
      <c r="F2" s="50">
        <v>20</v>
      </c>
      <c r="G2" s="50">
        <v>20</v>
      </c>
      <c r="H2" s="50">
        <v>20</v>
      </c>
      <c r="I2" s="50">
        <v>20</v>
      </c>
      <c r="J2" s="50">
        <v>20</v>
      </c>
      <c r="K2" s="50">
        <v>20</v>
      </c>
      <c r="L2" s="50">
        <v>20</v>
      </c>
      <c r="M2" s="50">
        <v>20</v>
      </c>
      <c r="N2" s="50">
        <v>20</v>
      </c>
      <c r="O2" s="51">
        <v>20</v>
      </c>
      <c r="P2" s="36"/>
    </row>
    <row r="3" spans="1:16" ht="12.75" customHeight="1">
      <c r="A3" s="124"/>
      <c r="B3" s="43" t="s">
        <v>15</v>
      </c>
      <c r="C3" s="47" t="s">
        <v>4</v>
      </c>
      <c r="D3" s="45">
        <f>FLOOR(PRODUCT(0.4,D6),Alapok!C31)</f>
        <v>27.5</v>
      </c>
      <c r="E3" s="62">
        <f>FLOOR(PRODUCT(0.4,E6),Alapok!C31)</f>
        <v>30</v>
      </c>
      <c r="F3" s="3">
        <f>FLOOR(PRODUCT(0.4,F6),Alapok!C31)</f>
        <v>32.5</v>
      </c>
      <c r="G3" s="3">
        <f>FLOOR(PRODUCT(0.4,G6),Alapok!C31)</f>
        <v>35</v>
      </c>
      <c r="H3" s="3">
        <f>FLOOR(PRODUCT(0.4,H6),Alapok!C31)</f>
        <v>35</v>
      </c>
      <c r="I3" s="3">
        <f>FLOOR(PRODUCT(0.4,I6),Alapok!C31)</f>
        <v>37.5</v>
      </c>
      <c r="J3" s="3">
        <f>FLOOR(PRODUCT(0.4,J6),Alapok!C31)</f>
        <v>40</v>
      </c>
      <c r="K3" s="3">
        <f>FLOOR(PRODUCT(0.4,K6),Alapok!C31)</f>
        <v>42.5</v>
      </c>
      <c r="L3" s="3">
        <f>FLOOR(PRODUCT(0.4,L6),Alapok!C31)</f>
        <v>45</v>
      </c>
      <c r="M3" s="3">
        <f>FLOOR(PRODUCT(0.4,M6),Alapok!C31)</f>
        <v>45</v>
      </c>
      <c r="N3" s="3">
        <f>FLOOR(PRODUCT(0.4,N6),Alapok!C31)</f>
        <v>47.5</v>
      </c>
      <c r="O3" s="53">
        <f>FLOOR(PRODUCT(0.4,O6),Alapok!C31)</f>
        <v>50</v>
      </c>
      <c r="P3" s="36"/>
    </row>
    <row r="4" spans="1:16" ht="12.75" customHeight="1">
      <c r="A4" s="124"/>
      <c r="B4" s="43" t="s">
        <v>15</v>
      </c>
      <c r="C4" s="47" t="s">
        <v>5</v>
      </c>
      <c r="D4" s="74">
        <f>FLOOR(PRODUCT(0.6,D6),Alapok!C31)</f>
        <v>42.5</v>
      </c>
      <c r="E4" s="3">
        <f>FLOOR(PRODUCT(0.6,E6),Alapok!C31)</f>
        <v>45</v>
      </c>
      <c r="F4" s="45">
        <f>FLOOR(PRODUCT(0.6,F6),Alapok!C31)</f>
        <v>47.5</v>
      </c>
      <c r="G4" s="3">
        <f>FLOOR(PRODUCT(0.6,G6),Alapok!C31)</f>
        <v>52.5</v>
      </c>
      <c r="H4" s="3">
        <f>FLOOR(PRODUCT(0.6,H6),Alapok!C31)</f>
        <v>55</v>
      </c>
      <c r="I4" s="3">
        <f>FLOOR(PRODUCT(0.6,I6),Alapok!C31)</f>
        <v>57.5</v>
      </c>
      <c r="J4" s="3">
        <f>FLOOR(PRODUCT(0.6,J6),Alapok!C31)</f>
        <v>60</v>
      </c>
      <c r="K4" s="3">
        <f>FLOOR(PRODUCT(0.6,K6),Alapok!C31)</f>
        <v>62.5</v>
      </c>
      <c r="L4" s="3">
        <f>FLOOR(PRODUCT(0.6,L6),Alapok!C31)</f>
        <v>67.5</v>
      </c>
      <c r="M4" s="3">
        <f>FLOOR(PRODUCT(0.6,M6),Alapok!C31)</f>
        <v>70</v>
      </c>
      <c r="N4" s="3">
        <f>FLOOR(PRODUCT(0.6,N6),Alapok!C31)</f>
        <v>72.5</v>
      </c>
      <c r="O4" s="53">
        <f>FLOOR(PRODUCT(0.6,O6),Alapok!C31)</f>
        <v>75</v>
      </c>
      <c r="P4" s="36"/>
    </row>
    <row r="5" spans="1:16" ht="12.75" customHeight="1">
      <c r="A5" s="124"/>
      <c r="B5" s="43" t="s">
        <v>15</v>
      </c>
      <c r="C5" s="47" t="s">
        <v>2</v>
      </c>
      <c r="D5" s="74">
        <f>FLOOR(PRODUCT(0.8,D6),Alapok!C31)</f>
        <v>57.5</v>
      </c>
      <c r="E5" s="3">
        <f>FLOOR(PRODUCT(0.8,E6),Alapok!C31)</f>
        <v>60</v>
      </c>
      <c r="F5" s="45">
        <f>FLOOR(PRODUCT(0.8,F6),Alapok!C31)</f>
        <v>65</v>
      </c>
      <c r="G5" s="3">
        <f>FLOOR(PRODUCT(0.8,G6),Alapok!C31)</f>
        <v>70</v>
      </c>
      <c r="H5" s="3">
        <f>FLOOR(PRODUCT(0.8,H6),Alapok!C31)</f>
        <v>72.5</v>
      </c>
      <c r="I5" s="3">
        <f>FLOOR(PRODUCT(0.8,I6),Alapok!C31)</f>
        <v>77.5</v>
      </c>
      <c r="J5" s="3">
        <f>FLOOR(PRODUCT(0.8,J6),Alapok!C31)</f>
        <v>80</v>
      </c>
      <c r="K5" s="3">
        <f>FLOOR(PRODUCT(0.8,K6),Alapok!C31)</f>
        <v>85</v>
      </c>
      <c r="L5" s="3">
        <f>FLOOR(PRODUCT(0.8,L6),Alapok!C31)</f>
        <v>90</v>
      </c>
      <c r="M5" s="3">
        <f>FLOOR(PRODUCT(0.8,M6),Alapok!C31)</f>
        <v>92.5</v>
      </c>
      <c r="N5" s="3">
        <f>FLOOR(PRODUCT(0.8,N6),Alapok!C31)</f>
        <v>97.5</v>
      </c>
      <c r="O5" s="53">
        <f>FLOOR(PRODUCT(0.8,O6),Alapok!C31)</f>
        <v>100</v>
      </c>
      <c r="P5" s="36"/>
    </row>
    <row r="6" spans="1:16" ht="12.75" customHeight="1" thickBot="1">
      <c r="A6" s="125"/>
      <c r="B6" s="44" t="s">
        <v>16</v>
      </c>
      <c r="C6" s="48" t="s">
        <v>3</v>
      </c>
      <c r="D6" s="75">
        <f>ROUND(((Alapok!E33-(Alapok!E33*Alapok!$G$33))/Alapok!$C$31),(0/5))*Alapok!$C$31</f>
        <v>72.5</v>
      </c>
      <c r="E6" s="63">
        <f>D26+Alapok!$F$33</f>
        <v>77.5</v>
      </c>
      <c r="F6" s="55">
        <f>E26+Alapok!$F$33</f>
        <v>82.5</v>
      </c>
      <c r="G6" s="55">
        <f>F26+Alapok!$F$33</f>
        <v>87.5</v>
      </c>
      <c r="H6" s="55">
        <f>G26+Alapok!$F$33</f>
        <v>92.5</v>
      </c>
      <c r="I6" s="55">
        <f>H26+Alapok!$F$33</f>
        <v>97.5</v>
      </c>
      <c r="J6" s="55">
        <f>I26+Alapok!$F$33</f>
        <v>102.5</v>
      </c>
      <c r="K6" s="55">
        <f>J26+Alapok!$F$33</f>
        <v>107.5</v>
      </c>
      <c r="L6" s="55">
        <f>K26+Alapok!$F$33</f>
        <v>112.5</v>
      </c>
      <c r="M6" s="55">
        <f>L26+Alapok!$F$33</f>
        <v>117.5</v>
      </c>
      <c r="N6" s="55">
        <f>M26+Alapok!$F$33</f>
        <v>122.5</v>
      </c>
      <c r="O6" s="56">
        <f>N26+Alapok!$F$33</f>
        <v>127.5</v>
      </c>
      <c r="P6" s="36"/>
    </row>
    <row r="7" spans="1:16" ht="24" customHeight="1" thickBot="1">
      <c r="A7" s="79" t="s">
        <v>61</v>
      </c>
      <c r="B7" s="76"/>
      <c r="C7" s="76" t="s">
        <v>66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  <c r="P7" s="36"/>
    </row>
    <row r="8" spans="1:16" ht="12.75" customHeight="1">
      <c r="A8" s="123" t="s">
        <v>62</v>
      </c>
      <c r="B8" s="42" t="s">
        <v>15</v>
      </c>
      <c r="C8" s="46" t="s">
        <v>4</v>
      </c>
      <c r="D8" s="73">
        <v>20</v>
      </c>
      <c r="E8" s="50">
        <v>20</v>
      </c>
      <c r="F8" s="50">
        <v>20</v>
      </c>
      <c r="G8" s="50">
        <v>20</v>
      </c>
      <c r="H8" s="50">
        <v>20</v>
      </c>
      <c r="I8" s="50">
        <v>20</v>
      </c>
      <c r="J8" s="50">
        <v>20</v>
      </c>
      <c r="K8" s="50">
        <v>20</v>
      </c>
      <c r="L8" s="50">
        <v>20</v>
      </c>
      <c r="M8" s="50">
        <v>20</v>
      </c>
      <c r="N8" s="50">
        <v>20</v>
      </c>
      <c r="O8" s="51">
        <v>20</v>
      </c>
      <c r="P8" s="36"/>
    </row>
    <row r="9" spans="1:16" ht="12.75" customHeight="1">
      <c r="A9" s="124"/>
      <c r="B9" s="43" t="s">
        <v>15</v>
      </c>
      <c r="C9" s="47" t="s">
        <v>4</v>
      </c>
      <c r="D9" s="45">
        <f>FLOOR(PRODUCT(0.5,D12),Alapok!C31)</f>
        <v>32.5</v>
      </c>
      <c r="E9" s="3">
        <f>FLOOR(PRODUCT(0.5,E12),Alapok!C31)</f>
        <v>32.5</v>
      </c>
      <c r="F9" s="3">
        <f>FLOOR(PRODUCT(0.5,F12),Alapok!C31)</f>
        <v>35</v>
      </c>
      <c r="G9" s="3">
        <f>FLOOR(PRODUCT(0.5,G12),Alapok!C31)</f>
        <v>35</v>
      </c>
      <c r="H9" s="3">
        <f>FLOOR(PRODUCT(0.5,H12),Alapok!C31)</f>
        <v>37.5</v>
      </c>
      <c r="I9" s="3">
        <f>FLOOR(PRODUCT(0.5,I12),Alapok!C31)</f>
        <v>37.5</v>
      </c>
      <c r="J9" s="3">
        <f>FLOOR(PRODUCT(0.5,J12),Alapok!C31)</f>
        <v>40</v>
      </c>
      <c r="K9" s="3">
        <f>FLOOR(PRODUCT(0.5,K12),Alapok!C31)</f>
        <v>40</v>
      </c>
      <c r="L9" s="3">
        <f>FLOOR(PRODUCT(0.5,L12),Alapok!C31)</f>
        <v>42.5</v>
      </c>
      <c r="M9" s="3">
        <f>FLOOR(PRODUCT(0.5,M12),Alapok!C31)</f>
        <v>42.5</v>
      </c>
      <c r="N9" s="3">
        <f>FLOOR(PRODUCT(0.5,N12),Alapok!C31)</f>
        <v>45</v>
      </c>
      <c r="O9" s="53">
        <f>FLOOR(PRODUCT(0.5,O12),Alapok!C31)</f>
        <v>45</v>
      </c>
      <c r="P9" s="36"/>
    </row>
    <row r="10" spans="1:16" ht="12.75" customHeight="1">
      <c r="A10" s="124"/>
      <c r="B10" s="43" t="s">
        <v>15</v>
      </c>
      <c r="C10" s="47" t="s">
        <v>5</v>
      </c>
      <c r="D10" s="45">
        <f>FLOOR(PRODUCT(0.7,D12),Alapok!C31)</f>
        <v>45</v>
      </c>
      <c r="E10" s="3">
        <f>FLOOR(PRODUCT(0.7,E12),Alapok!C31)</f>
        <v>45</v>
      </c>
      <c r="F10" s="3">
        <f>FLOOR(PRODUCT(0.7,F12),Alapok!C31)</f>
        <v>47.5</v>
      </c>
      <c r="G10" s="3">
        <f>FLOOR(PRODUCT(0.7,G12),Alapok!C31)</f>
        <v>50</v>
      </c>
      <c r="H10" s="3">
        <f>FLOOR(PRODUCT(0.7,H12),Alapok!C31)</f>
        <v>52.5</v>
      </c>
      <c r="I10" s="3">
        <f>FLOOR(PRODUCT(0.7,I12),Alapok!C31)</f>
        <v>52.5</v>
      </c>
      <c r="J10" s="3">
        <f>FLOOR(PRODUCT(0.7,J12),Alapok!C31)</f>
        <v>55</v>
      </c>
      <c r="K10" s="3">
        <f>FLOOR(PRODUCT(0.7,K12),Alapok!C31)</f>
        <v>57.5</v>
      </c>
      <c r="L10" s="3">
        <f>FLOOR(PRODUCT(0.7,L12),Alapok!C31)</f>
        <v>57.5</v>
      </c>
      <c r="M10" s="3">
        <f>FLOOR(PRODUCT(0.7,M12),Alapok!C31)</f>
        <v>60</v>
      </c>
      <c r="N10" s="3">
        <f>FLOOR(PRODUCT(0.7,N12),Alapok!C31)</f>
        <v>62.5</v>
      </c>
      <c r="O10" s="53">
        <f>FLOOR(PRODUCT(0.7,O12),Alapok!C31)</f>
        <v>62.5</v>
      </c>
      <c r="P10" s="36"/>
    </row>
    <row r="11" spans="1:16" ht="12.75" customHeight="1">
      <c r="A11" s="124"/>
      <c r="B11" s="43" t="s">
        <v>15</v>
      </c>
      <c r="C11" s="47" t="s">
        <v>2</v>
      </c>
      <c r="D11" s="45">
        <f>FLOOR(PRODUCT(0.9,D12),Alapok!C31)</f>
        <v>57.5</v>
      </c>
      <c r="E11" s="3">
        <f>FLOOR(PRODUCT(0.9,E12),Alapok!C31)</f>
        <v>60</v>
      </c>
      <c r="F11" s="3">
        <f>FLOOR(PRODUCT(0.9,F12),Alapok!C31)</f>
        <v>62.5</v>
      </c>
      <c r="G11" s="3">
        <f>FLOOR(PRODUCT(0.9,G12),Alapok!C31)</f>
        <v>65</v>
      </c>
      <c r="H11" s="3">
        <f>FLOOR(PRODUCT(0.9,H12),Alapok!C31)</f>
        <v>67.5</v>
      </c>
      <c r="I11" s="3">
        <f>FLOOR(PRODUCT(0.9,I12),Alapok!C31)</f>
        <v>67.5</v>
      </c>
      <c r="J11" s="3">
        <f>FLOOR(PRODUCT(0.9,J12),Alapok!C31)</f>
        <v>70</v>
      </c>
      <c r="K11" s="3">
        <f>FLOOR(PRODUCT(0.9,K12),Alapok!C31)</f>
        <v>72.5</v>
      </c>
      <c r="L11" s="3">
        <f>FLOOR(PRODUCT(0.9,L12),Alapok!C31)</f>
        <v>75</v>
      </c>
      <c r="M11" s="3">
        <f>FLOOR(PRODUCT(0.9,M12),Alapok!C31)</f>
        <v>77.5</v>
      </c>
      <c r="N11" s="3">
        <f>FLOOR(PRODUCT(0.9,N12),Alapok!C31)</f>
        <v>80</v>
      </c>
      <c r="O11" s="53">
        <f>FLOOR(PRODUCT(0.9,O12),Alapok!C31)</f>
        <v>82.5</v>
      </c>
      <c r="P11" s="36"/>
    </row>
    <row r="12" spans="1:16" ht="12.75" customHeight="1" thickBot="1">
      <c r="A12" s="125"/>
      <c r="B12" s="44" t="s">
        <v>16</v>
      </c>
      <c r="C12" s="48" t="s">
        <v>3</v>
      </c>
      <c r="D12" s="75">
        <f>ROUND(((Alapok!E34-(Alapok!E34*Alapok!$G$34))/Alapok!$C$31),(0/5))*Alapok!$C$31</f>
        <v>65</v>
      </c>
      <c r="E12" s="55">
        <f>D12+Alapok!$F$34</f>
        <v>67.5</v>
      </c>
      <c r="F12" s="55">
        <f>E12+Alapok!$F$34</f>
        <v>70</v>
      </c>
      <c r="G12" s="55">
        <f>F12+Alapok!$F$34</f>
        <v>72.5</v>
      </c>
      <c r="H12" s="55">
        <f>G12+Alapok!$F$34</f>
        <v>75</v>
      </c>
      <c r="I12" s="55">
        <f>H12+Alapok!$F$34</f>
        <v>77.5</v>
      </c>
      <c r="J12" s="55">
        <f>I12+Alapok!$F$34</f>
        <v>80</v>
      </c>
      <c r="K12" s="55">
        <f>J12+Alapok!$F$34</f>
        <v>82.5</v>
      </c>
      <c r="L12" s="55">
        <f>K12+Alapok!$F$34</f>
        <v>85</v>
      </c>
      <c r="M12" s="55">
        <f>L12+Alapok!$F$34</f>
        <v>87.5</v>
      </c>
      <c r="N12" s="55">
        <f>M12+Alapok!$F$34</f>
        <v>90</v>
      </c>
      <c r="O12" s="56">
        <f>N12+Alapok!$F$34</f>
        <v>92.5</v>
      </c>
      <c r="P12" s="36"/>
    </row>
    <row r="13" spans="1:16" ht="24" customHeight="1" thickBot="1">
      <c r="A13" s="79" t="s">
        <v>63</v>
      </c>
      <c r="B13" s="80"/>
      <c r="C13" s="80" t="s">
        <v>66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36"/>
    </row>
    <row r="14" spans="1:16" ht="12.75" customHeight="1">
      <c r="A14" s="123" t="s">
        <v>64</v>
      </c>
      <c r="B14" s="42" t="s">
        <v>15</v>
      </c>
      <c r="C14" s="46" t="s">
        <v>4</v>
      </c>
      <c r="D14" s="73">
        <f>FLOOR(PRODUCT(0.4,D17),Alapok!C31)</f>
        <v>32.5</v>
      </c>
      <c r="E14" s="50">
        <f>FLOOR(PRODUCT(0.4,E17),Alapok!C31)</f>
        <v>32.5</v>
      </c>
      <c r="F14" s="50">
        <f>FLOOR(PRODUCT(0.4,F17),Alapok!C31)</f>
        <v>35</v>
      </c>
      <c r="G14" s="50">
        <f>FLOOR(PRODUCT(0.4,G17),Alapok!C31)</f>
        <v>35</v>
      </c>
      <c r="H14" s="50">
        <f>FLOOR(PRODUCT(0.4,H17),Alapok!C31)</f>
        <v>35</v>
      </c>
      <c r="I14" s="50">
        <f>FLOOR(PRODUCT(0.4,I17),Alapok!C31)</f>
        <v>37.5</v>
      </c>
      <c r="J14" s="50">
        <f>FLOOR(PRODUCT(0.4,J17),Alapok!C31)</f>
        <v>37.5</v>
      </c>
      <c r="K14" s="50">
        <f>FLOOR(PRODUCT(0.4,K17),Alapok!C31)</f>
        <v>40</v>
      </c>
      <c r="L14" s="50">
        <f>FLOOR(PRODUCT(0.4,L17),Alapok!C31)</f>
        <v>40</v>
      </c>
      <c r="M14" s="50">
        <f>FLOOR(PRODUCT(0.4,M17),Alapok!C31)</f>
        <v>40</v>
      </c>
      <c r="N14" s="50">
        <f>FLOOR(PRODUCT(0.4,N17),Alapok!C31)</f>
        <v>42.5</v>
      </c>
      <c r="O14" s="51">
        <f>FLOOR(PRODUCT(0.4,O17),Alapok!C31)</f>
        <v>42.5</v>
      </c>
      <c r="P14" s="36"/>
    </row>
    <row r="15" spans="1:16" ht="12.75" customHeight="1" thickBot="1">
      <c r="A15" s="124"/>
      <c r="B15" s="44" t="s">
        <v>16</v>
      </c>
      <c r="C15" s="47" t="s">
        <v>4</v>
      </c>
      <c r="D15" s="45">
        <f>FLOOR(PRODUCT(0.6,D17),Alapok!C31)</f>
        <v>47.5</v>
      </c>
      <c r="E15" s="3">
        <f>FLOOR(PRODUCT(0.6,E17),Alapok!C31)</f>
        <v>50</v>
      </c>
      <c r="F15" s="3">
        <f>FLOOR(PRODUCT(0.6,F17),Alapok!C31)</f>
        <v>52.5</v>
      </c>
      <c r="G15" s="3">
        <f>FLOOR(PRODUCT(0.6,G17),Alapok!C31)</f>
        <v>52.5</v>
      </c>
      <c r="H15" s="3">
        <f>FLOOR(PRODUCT(0.6,H17),Alapok!C31)</f>
        <v>55</v>
      </c>
      <c r="I15" s="3">
        <f>FLOOR(PRODUCT(0.6,I17),Alapok!C31)</f>
        <v>55</v>
      </c>
      <c r="J15" s="3">
        <f>FLOOR(PRODUCT(0.6,J17),Alapok!C31)</f>
        <v>57.5</v>
      </c>
      <c r="K15" s="3">
        <f>FLOOR(PRODUCT(0.6,K17),Alapok!C31)</f>
        <v>60</v>
      </c>
      <c r="L15" s="3">
        <f>FLOOR(PRODUCT(0.6,L17),Alapok!C31)</f>
        <v>60</v>
      </c>
      <c r="M15" s="3">
        <f>FLOOR(PRODUCT(0.6,M17),Alapok!C31)</f>
        <v>62.5</v>
      </c>
      <c r="N15" s="3">
        <f>FLOOR(PRODUCT(0.6,N17),Alapok!C31)</f>
        <v>62.5</v>
      </c>
      <c r="O15" s="53">
        <f>FLOOR(PRODUCT(0.6,O17),Alapok!C31)</f>
        <v>65</v>
      </c>
      <c r="P15" s="36"/>
    </row>
    <row r="16" spans="1:16" ht="12.75" customHeight="1" thickBot="1">
      <c r="A16" s="124"/>
      <c r="B16" s="44" t="s">
        <v>16</v>
      </c>
      <c r="C16" s="47" t="s">
        <v>4</v>
      </c>
      <c r="D16" s="45">
        <f>FLOOR(PRODUCT(0.85,D17),Alapok!C31)</f>
        <v>70</v>
      </c>
      <c r="E16" s="3">
        <f>FLOOR(PRODUCT(0.85,E17),Alapok!C31)</f>
        <v>70</v>
      </c>
      <c r="F16" s="3">
        <f>FLOOR(PRODUCT(0.85,F17),Alapok!C31)</f>
        <v>72.5</v>
      </c>
      <c r="G16" s="3">
        <f>FLOOR(PRODUCT(0.85,G17),Alapok!C31)</f>
        <v>75</v>
      </c>
      <c r="H16" s="3">
        <f>FLOOR(PRODUCT(0.85,H17),Alapok!C31)</f>
        <v>77.5</v>
      </c>
      <c r="I16" s="3">
        <f>FLOOR(PRODUCT(0.85,I17),Alapok!C31)</f>
        <v>80</v>
      </c>
      <c r="J16" s="3">
        <f>FLOOR(PRODUCT(0.85,J17),Alapok!C31)</f>
        <v>82.5</v>
      </c>
      <c r="K16" s="3">
        <f>FLOOR(PRODUCT(0.85,K17),Alapok!C31)</f>
        <v>85</v>
      </c>
      <c r="L16" s="3">
        <f>FLOOR(PRODUCT(0.85,L17),Alapok!C31)</f>
        <v>85</v>
      </c>
      <c r="M16" s="3">
        <f>FLOOR(PRODUCT(0.85,M17),Alapok!C31)</f>
        <v>87.5</v>
      </c>
      <c r="N16" s="3">
        <f>FLOOR(PRODUCT(0.85,N17),Alapok!C31)</f>
        <v>90</v>
      </c>
      <c r="O16" s="53">
        <f>FLOOR(PRODUCT(0.85,O17),Alapok!C31)</f>
        <v>92.5</v>
      </c>
      <c r="P16" s="36"/>
    </row>
    <row r="17" spans="1:16" ht="12.75" customHeight="1" thickBot="1">
      <c r="A17" s="125"/>
      <c r="B17" s="44" t="s">
        <v>16</v>
      </c>
      <c r="C17" s="48" t="s">
        <v>4</v>
      </c>
      <c r="D17" s="75">
        <f>ROUND(((Alapok!E35-(Alapok!E35*Alapok!$G$35))/Alapok!$C$31),(0/5))*Alapok!$C$31</f>
        <v>82.5</v>
      </c>
      <c r="E17" s="57">
        <f>D17+Alapok!$F$35</f>
        <v>85</v>
      </c>
      <c r="F17" s="57">
        <f>E17+Alapok!$F$35</f>
        <v>87.5</v>
      </c>
      <c r="G17" s="57">
        <f>F17+Alapok!$F$35</f>
        <v>90</v>
      </c>
      <c r="H17" s="57">
        <f>G17+Alapok!$F$35</f>
        <v>92.5</v>
      </c>
      <c r="I17" s="57">
        <f>H17+Alapok!$F$35</f>
        <v>95</v>
      </c>
      <c r="J17" s="57">
        <f>I17+Alapok!$F$35</f>
        <v>97.5</v>
      </c>
      <c r="K17" s="57">
        <f>J17+Alapok!$F$35</f>
        <v>100</v>
      </c>
      <c r="L17" s="57">
        <f>K17+Alapok!$F$35</f>
        <v>102.5</v>
      </c>
      <c r="M17" s="57">
        <f>L17+Alapok!$F$35</f>
        <v>105</v>
      </c>
      <c r="N17" s="57">
        <f>M17+Alapok!$F$35</f>
        <v>107.5</v>
      </c>
      <c r="O17" s="58">
        <f>N17+Alapok!$F$35</f>
        <v>110</v>
      </c>
      <c r="P17" s="36"/>
    </row>
    <row r="18" spans="1:16" ht="24" customHeight="1" thickBot="1">
      <c r="A18" s="79" t="s">
        <v>65</v>
      </c>
      <c r="B18" s="80"/>
      <c r="C18" s="80" t="s">
        <v>66</v>
      </c>
      <c r="D18" s="81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36"/>
    </row>
    <row r="19" spans="1:16" ht="24" customHeight="1" thickBot="1">
      <c r="A19" s="79" t="s">
        <v>68</v>
      </c>
      <c r="B19" s="80"/>
      <c r="C19" s="80" t="s">
        <v>67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36"/>
    </row>
    <row r="20" spans="1:16" ht="12.75" customHeight="1" thickBot="1">
      <c r="A20" s="38"/>
      <c r="B20" s="36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ht="24.75" thickBot="1">
      <c r="A21" s="115" t="s">
        <v>13</v>
      </c>
      <c r="B21" s="116"/>
      <c r="C21" s="59" t="s">
        <v>14</v>
      </c>
      <c r="D21" s="60" t="s">
        <v>29</v>
      </c>
      <c r="E21" s="60" t="s">
        <v>30</v>
      </c>
      <c r="F21" s="60" t="s">
        <v>31</v>
      </c>
      <c r="G21" s="60" t="s">
        <v>32</v>
      </c>
      <c r="H21" s="60" t="s">
        <v>33</v>
      </c>
      <c r="I21" s="60" t="s">
        <v>34</v>
      </c>
      <c r="J21" s="60" t="s">
        <v>35</v>
      </c>
      <c r="K21" s="60" t="s">
        <v>36</v>
      </c>
      <c r="L21" s="60" t="s">
        <v>37</v>
      </c>
      <c r="M21" s="60" t="s">
        <v>38</v>
      </c>
      <c r="N21" s="60" t="s">
        <v>39</v>
      </c>
      <c r="O21" s="60" t="s">
        <v>40</v>
      </c>
      <c r="P21" s="36"/>
    </row>
    <row r="22" spans="1:16" ht="12.75" customHeight="1">
      <c r="A22" s="123" t="s">
        <v>60</v>
      </c>
      <c r="B22" s="64" t="s">
        <v>15</v>
      </c>
      <c r="C22" s="65" t="s">
        <v>4</v>
      </c>
      <c r="D22" s="66">
        <v>20</v>
      </c>
      <c r="E22" s="41">
        <v>20</v>
      </c>
      <c r="F22" s="41">
        <v>20</v>
      </c>
      <c r="G22" s="41">
        <v>20</v>
      </c>
      <c r="H22" s="41">
        <v>20</v>
      </c>
      <c r="I22" s="41">
        <v>20</v>
      </c>
      <c r="J22" s="41">
        <v>20</v>
      </c>
      <c r="K22" s="41">
        <v>20</v>
      </c>
      <c r="L22" s="41">
        <v>20</v>
      </c>
      <c r="M22" s="41">
        <v>20</v>
      </c>
      <c r="N22" s="41">
        <v>20</v>
      </c>
      <c r="O22" s="67">
        <v>20</v>
      </c>
      <c r="P22" s="36"/>
    </row>
    <row r="23" spans="1:16" ht="12.75" customHeight="1">
      <c r="A23" s="124"/>
      <c r="B23" s="43" t="s">
        <v>15</v>
      </c>
      <c r="C23" s="47" t="s">
        <v>4</v>
      </c>
      <c r="D23" s="52">
        <f>FLOOR(PRODUCT(0.4,D26),Alapok!C31)</f>
        <v>30</v>
      </c>
      <c r="E23" s="3">
        <f>FLOOR(PRODUCT(0.4,E26),Alapok!C31)</f>
        <v>30</v>
      </c>
      <c r="F23" s="3">
        <f>FLOOR(PRODUCT(0.4,F26),Alapok!C31)</f>
        <v>32.5</v>
      </c>
      <c r="G23" s="3">
        <f>FLOOR(PRODUCT(0.4,G26),Alapok!C31)</f>
        <v>35</v>
      </c>
      <c r="H23" s="3">
        <f>FLOOR(PRODUCT(0.4,H26),Alapok!C31)</f>
        <v>37.5</v>
      </c>
      <c r="I23" s="3">
        <f>FLOOR(PRODUCT(0.4,I26),Alapok!C31)</f>
        <v>40</v>
      </c>
      <c r="J23" s="3">
        <f>FLOOR(PRODUCT(0.4,J26),Alapok!C31)</f>
        <v>40</v>
      </c>
      <c r="K23" s="3">
        <f>FLOOR(PRODUCT(0.4,K26),Alapok!C31)</f>
        <v>42.5</v>
      </c>
      <c r="L23" s="3">
        <f>FLOOR(PRODUCT(0.4,L26),Alapok!C31)</f>
        <v>45</v>
      </c>
      <c r="M23" s="3">
        <f>FLOOR(PRODUCT(0.4,M26),Alapok!C31)</f>
        <v>47.5</v>
      </c>
      <c r="N23" s="3">
        <f>FLOOR(PRODUCT(0.4,N26),Alapok!C31)</f>
        <v>50</v>
      </c>
      <c r="O23" s="53">
        <f>FLOOR(PRODUCT(0.4,O26),Alapok!C31)</f>
        <v>50</v>
      </c>
      <c r="P23" s="36"/>
    </row>
    <row r="24" spans="1:16" ht="12.75" customHeight="1">
      <c r="A24" s="124"/>
      <c r="B24" s="43" t="s">
        <v>15</v>
      </c>
      <c r="C24" s="47" t="s">
        <v>5</v>
      </c>
      <c r="D24" s="52">
        <f>FLOOR(PRODUCT(0.6,D26),Alapok!C31)</f>
        <v>45</v>
      </c>
      <c r="E24" s="3">
        <f>FLOOR(PRODUCT(0.6,E26),Alapok!C31)</f>
        <v>47.5</v>
      </c>
      <c r="F24" s="3">
        <f>FLOOR(PRODUCT(0.6,F26),Alapok!C31)</f>
        <v>50</v>
      </c>
      <c r="G24" s="3">
        <f>FLOOR(PRODUCT(0.6,G26),Alapok!C31)</f>
        <v>52.5</v>
      </c>
      <c r="H24" s="3">
        <f>FLOOR(PRODUCT(0.6,H26),Alapok!C31)</f>
        <v>55</v>
      </c>
      <c r="I24" s="3">
        <f>FLOOR(PRODUCT(0.6,I26),Alapok!C31)</f>
        <v>60</v>
      </c>
      <c r="J24" s="3">
        <f>FLOOR(PRODUCT(0.6,J26),Alapok!C31)</f>
        <v>62.5</v>
      </c>
      <c r="K24" s="3">
        <f>FLOOR(PRODUCT(0.6,K26),Alapok!C31)</f>
        <v>65</v>
      </c>
      <c r="L24" s="3">
        <f>FLOOR(PRODUCT(0.6,L26),Alapok!C31)</f>
        <v>67.5</v>
      </c>
      <c r="M24" s="3">
        <f>FLOOR(PRODUCT(0.6,M26),Alapok!C31)</f>
        <v>70</v>
      </c>
      <c r="N24" s="3">
        <f>FLOOR(PRODUCT(0.6,N26),Alapok!C31)</f>
        <v>75</v>
      </c>
      <c r="O24" s="53">
        <f>FLOOR(PRODUCT(0.6,O26),Alapok!C31)</f>
        <v>77.5</v>
      </c>
      <c r="P24" s="36"/>
    </row>
    <row r="25" spans="1:16" ht="12.75" customHeight="1">
      <c r="A25" s="124"/>
      <c r="B25" s="43" t="s">
        <v>15</v>
      </c>
      <c r="C25" s="47" t="s">
        <v>2</v>
      </c>
      <c r="D25" s="52">
        <f>FLOOR(PRODUCT(0.8,D26),Alapok!C31)</f>
        <v>60</v>
      </c>
      <c r="E25" s="3">
        <f>FLOOR(PRODUCT(0.8,E26),Alapok!C31)</f>
        <v>62.5</v>
      </c>
      <c r="F25" s="3">
        <f>FLOOR(PRODUCT(0.8,F26),Alapok!C31)</f>
        <v>67.5</v>
      </c>
      <c r="G25" s="3">
        <f>FLOOR(PRODUCT(0.8,G26),Alapok!C31)</f>
        <v>70</v>
      </c>
      <c r="H25" s="3">
        <f>FLOOR(PRODUCT(0.8,H26),Alapok!C31)</f>
        <v>75</v>
      </c>
      <c r="I25" s="3">
        <f>FLOOR(PRODUCT(0.8,I26),Alapok!C31)</f>
        <v>80</v>
      </c>
      <c r="J25" s="3">
        <f>FLOOR(PRODUCT(0.8,J26),Alapok!C31)</f>
        <v>82.5</v>
      </c>
      <c r="K25" s="3">
        <f>FLOOR(PRODUCT(0.8,K26),Alapok!C31)</f>
        <v>87.5</v>
      </c>
      <c r="L25" s="3">
        <f>FLOOR(PRODUCT(0.8,L26),Alapok!C31)</f>
        <v>90</v>
      </c>
      <c r="M25" s="3">
        <f>FLOOR(PRODUCT(0.8,M26),Alapok!C31)</f>
        <v>95</v>
      </c>
      <c r="N25" s="3">
        <f>FLOOR(PRODUCT(0.8,N26),Alapok!C31)</f>
        <v>100</v>
      </c>
      <c r="O25" s="53">
        <f>FLOOR(PRODUCT(0.8,O26),Alapok!C31)</f>
        <v>102.5</v>
      </c>
      <c r="P25" s="36"/>
    </row>
    <row r="26" spans="1:16" ht="12.75" customHeight="1" thickBot="1">
      <c r="A26" s="125"/>
      <c r="B26" s="44" t="s">
        <v>16</v>
      </c>
      <c r="C26" s="48" t="s">
        <v>3</v>
      </c>
      <c r="D26" s="54">
        <f>(ROUND(((Alapok!E33-(Alapok!E33*Alapok!$G$33))/Alapok!$C$31),(0/5))*Alapok!$C$31)+Alapok!$F$33</f>
        <v>75</v>
      </c>
      <c r="E26" s="55">
        <f>E6+Alapok!$F$33</f>
        <v>80</v>
      </c>
      <c r="F26" s="55">
        <f>F6+Alapok!$F$33</f>
        <v>85</v>
      </c>
      <c r="G26" s="55">
        <f>G6+Alapok!$F$33</f>
        <v>90</v>
      </c>
      <c r="H26" s="55">
        <f>H6+Alapok!$F$33</f>
        <v>95</v>
      </c>
      <c r="I26" s="55">
        <f>I6+Alapok!$F$33</f>
        <v>100</v>
      </c>
      <c r="J26" s="55">
        <f>J6+Alapok!$F$33</f>
        <v>105</v>
      </c>
      <c r="K26" s="55">
        <f>K6+Alapok!$F$33</f>
        <v>110</v>
      </c>
      <c r="L26" s="55">
        <f>L6+Alapok!$F$33</f>
        <v>115</v>
      </c>
      <c r="M26" s="55">
        <f>M6+Alapok!$F$33</f>
        <v>120</v>
      </c>
      <c r="N26" s="55">
        <f>N6+Alapok!$F$33</f>
        <v>125</v>
      </c>
      <c r="O26" s="56">
        <f>O6+Alapok!$F$33</f>
        <v>130</v>
      </c>
      <c r="P26" s="36"/>
    </row>
    <row r="27" spans="1:16" ht="24" customHeight="1" thickBot="1">
      <c r="A27" s="79" t="s">
        <v>61</v>
      </c>
      <c r="B27" s="76"/>
      <c r="C27" s="76" t="s">
        <v>66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36"/>
    </row>
    <row r="28" spans="1:16" ht="12.75" customHeight="1">
      <c r="A28" s="120" t="s">
        <v>69</v>
      </c>
      <c r="B28" s="42" t="s">
        <v>15</v>
      </c>
      <c r="C28" s="46" t="s">
        <v>4</v>
      </c>
      <c r="D28" s="49">
        <v>20</v>
      </c>
      <c r="E28" s="50">
        <v>20</v>
      </c>
      <c r="F28" s="50">
        <v>20</v>
      </c>
      <c r="G28" s="50">
        <v>20</v>
      </c>
      <c r="H28" s="50">
        <v>20</v>
      </c>
      <c r="I28" s="50">
        <v>20</v>
      </c>
      <c r="J28" s="50">
        <v>20</v>
      </c>
      <c r="K28" s="50">
        <v>20</v>
      </c>
      <c r="L28" s="50">
        <v>20</v>
      </c>
      <c r="M28" s="50">
        <v>20</v>
      </c>
      <c r="N28" s="50">
        <v>20</v>
      </c>
      <c r="O28" s="51">
        <v>20</v>
      </c>
      <c r="P28" s="36"/>
    </row>
    <row r="29" spans="1:16" ht="12.75" customHeight="1">
      <c r="A29" s="121"/>
      <c r="B29" s="43" t="s">
        <v>15</v>
      </c>
      <c r="C29" s="47" t="s">
        <v>4</v>
      </c>
      <c r="D29" s="52">
        <f>FLOOR(PRODUCT(0.55,D32),Alapok!C31)</f>
        <v>20</v>
      </c>
      <c r="E29" s="3">
        <f>FLOOR(PRODUCT(0.55,E32),Alapok!C31)</f>
        <v>20</v>
      </c>
      <c r="F29" s="3">
        <f>FLOOR(PRODUCT(0.55,F32),Alapok!C31)</f>
        <v>22.5</v>
      </c>
      <c r="G29" s="3">
        <f>FLOOR(PRODUCT(0.55,G32),Alapok!C31)</f>
        <v>22.5</v>
      </c>
      <c r="H29" s="3">
        <f>FLOOR(PRODUCT(0.55,H32),Alapok!C31)</f>
        <v>25</v>
      </c>
      <c r="I29" s="3">
        <f>FLOOR(PRODUCT(0.55,I32),Alapok!C31)</f>
        <v>27.5</v>
      </c>
      <c r="J29" s="3">
        <f>FLOOR(PRODUCT(0.55,J32),Alapok!C31)</f>
        <v>27.5</v>
      </c>
      <c r="K29" s="3">
        <f>FLOOR(PRODUCT(0.55,K32),Alapok!C31)</f>
        <v>30</v>
      </c>
      <c r="L29" s="3">
        <f>FLOOR(PRODUCT(0.55,L32),Alapok!C31)</f>
        <v>30</v>
      </c>
      <c r="M29" s="3">
        <f>FLOOR(PRODUCT(0.55,M32),Alapok!C31)</f>
        <v>32.5</v>
      </c>
      <c r="N29" s="3">
        <f>FLOOR(PRODUCT(0.55,N32),Alapok!C31)</f>
        <v>32.5</v>
      </c>
      <c r="O29" s="53">
        <f>FLOOR(PRODUCT(0.55,O32),Alapok!C31)</f>
        <v>35</v>
      </c>
      <c r="P29" s="36"/>
    </row>
    <row r="30" spans="1:16" ht="12.75" customHeight="1">
      <c r="A30" s="121"/>
      <c r="B30" s="43" t="s">
        <v>15</v>
      </c>
      <c r="C30" s="47" t="s">
        <v>5</v>
      </c>
      <c r="D30" s="52">
        <f>FLOOR(PRODUCT(0.7,D32),Alapok!C31)</f>
        <v>25</v>
      </c>
      <c r="E30" s="3">
        <f>FLOOR(PRODUCT(0.7,E32),Alapok!C31)</f>
        <v>27.5</v>
      </c>
      <c r="F30" s="3">
        <f>FLOOR(PRODUCT(0.7,F32),Alapok!C31)</f>
        <v>27.5</v>
      </c>
      <c r="G30" s="3">
        <f>FLOOR(PRODUCT(0.7,G32),Alapok!C31)</f>
        <v>30</v>
      </c>
      <c r="H30" s="3">
        <f>FLOOR(PRODUCT(0.7,H32),Alapok!C31)</f>
        <v>32.5</v>
      </c>
      <c r="I30" s="3">
        <f>FLOOR(PRODUCT(0.7,I32),Alapok!C31)</f>
        <v>35</v>
      </c>
      <c r="J30" s="3">
        <f>FLOOR(PRODUCT(0.7,J32),Alapok!C31)</f>
        <v>35</v>
      </c>
      <c r="K30" s="3">
        <f>FLOOR(PRODUCT(0.7,K32),Alapok!C31)</f>
        <v>37.5</v>
      </c>
      <c r="L30" s="3">
        <f>FLOOR(PRODUCT(0.7,L32),Alapok!C31)</f>
        <v>40</v>
      </c>
      <c r="M30" s="3">
        <f>FLOOR(PRODUCT(0.7,M32),Alapok!C31)</f>
        <v>40</v>
      </c>
      <c r="N30" s="3">
        <f>FLOOR(PRODUCT(0.7,N32),Alapok!C31)</f>
        <v>42.5</v>
      </c>
      <c r="O30" s="53">
        <f>FLOOR(PRODUCT(0.7,O32),Alapok!C31)</f>
        <v>45</v>
      </c>
      <c r="P30" s="36"/>
    </row>
    <row r="31" spans="1:16" ht="12.75" customHeight="1">
      <c r="A31" s="121"/>
      <c r="B31" s="43" t="s">
        <v>15</v>
      </c>
      <c r="C31" s="47" t="s">
        <v>2</v>
      </c>
      <c r="D31" s="52">
        <f>FLOOR(PRODUCT(0.85,D32),Alapok!C31)</f>
        <v>30</v>
      </c>
      <c r="E31" s="3">
        <f>FLOOR(PRODUCT(0.85,E32),Alapok!C31)</f>
        <v>32.5</v>
      </c>
      <c r="F31" s="3">
        <f>FLOOR(PRODUCT(0.85,F32),Alapok!C31)</f>
        <v>35</v>
      </c>
      <c r="G31" s="3">
        <f>FLOOR(PRODUCT(0.85,G32),Alapok!C31)</f>
        <v>37.5</v>
      </c>
      <c r="H31" s="3">
        <f>FLOOR(PRODUCT(0.85,H32),Alapok!C31)</f>
        <v>40</v>
      </c>
      <c r="I31" s="3">
        <f>FLOOR(PRODUCT(0.85,I32),Alapok!C31)</f>
        <v>42.5</v>
      </c>
      <c r="J31" s="3">
        <f>FLOOR(PRODUCT(0.85,J32),Alapok!C31)</f>
        <v>42.5</v>
      </c>
      <c r="K31" s="3">
        <f>FLOOR(PRODUCT(0.85,K32),Alapok!C31)</f>
        <v>45</v>
      </c>
      <c r="L31" s="3">
        <f>FLOOR(PRODUCT(0.85,L32),Alapok!C31)</f>
        <v>47.5</v>
      </c>
      <c r="M31" s="3">
        <f>FLOOR(PRODUCT(0.85,M32),Alapok!C31)</f>
        <v>50</v>
      </c>
      <c r="N31" s="3">
        <f>FLOOR(PRODUCT(0.85,N32),Alapok!C31)</f>
        <v>52.5</v>
      </c>
      <c r="O31" s="53">
        <f>FLOOR(PRODUCT(0.85,O32),Alapok!C31)</f>
        <v>55</v>
      </c>
      <c r="P31" s="36"/>
    </row>
    <row r="32" spans="1:16" ht="12.75" customHeight="1" thickBot="1">
      <c r="A32" s="122"/>
      <c r="B32" s="44" t="s">
        <v>16</v>
      </c>
      <c r="C32" s="48" t="s">
        <v>3</v>
      </c>
      <c r="D32" s="54">
        <f>ROUND(((Alapok!E36-(Alapok!E36*Alapok!$G$36))/Alapok!$C$31),(0/5))*Alapok!$C$31</f>
        <v>37.5</v>
      </c>
      <c r="E32" s="57">
        <f>D32+Alapok!$F$36</f>
        <v>40</v>
      </c>
      <c r="F32" s="57">
        <f>E32+Alapok!$F$36</f>
        <v>42.5</v>
      </c>
      <c r="G32" s="57">
        <f>F32+Alapok!$F$36</f>
        <v>45</v>
      </c>
      <c r="H32" s="57">
        <f>G32+Alapok!$F$36</f>
        <v>47.5</v>
      </c>
      <c r="I32" s="57">
        <f>H32+Alapok!$F$36</f>
        <v>50</v>
      </c>
      <c r="J32" s="57">
        <f>I32+Alapok!$F$36</f>
        <v>52.5</v>
      </c>
      <c r="K32" s="57">
        <f>J32+Alapok!$F$36</f>
        <v>55</v>
      </c>
      <c r="L32" s="57">
        <f>K32+Alapok!$F$36</f>
        <v>57.5</v>
      </c>
      <c r="M32" s="57">
        <f>L32+Alapok!$F$36</f>
        <v>60</v>
      </c>
      <c r="N32" s="57">
        <f>M32+Alapok!$F$36</f>
        <v>62.5</v>
      </c>
      <c r="O32" s="58">
        <f>N32+Alapok!$F$36</f>
        <v>65</v>
      </c>
      <c r="P32" s="36"/>
    </row>
    <row r="33" spans="1:16" ht="24" customHeight="1" thickBot="1">
      <c r="A33" s="79" t="s">
        <v>63</v>
      </c>
      <c r="B33" s="80"/>
      <c r="C33" s="80" t="s">
        <v>66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36"/>
    </row>
    <row r="34" spans="1:16" ht="12.75" customHeight="1">
      <c r="A34" s="117" t="s">
        <v>70</v>
      </c>
      <c r="B34" s="42" t="s">
        <v>15</v>
      </c>
      <c r="C34" s="46" t="s">
        <v>4</v>
      </c>
      <c r="D34" s="49">
        <v>20</v>
      </c>
      <c r="E34" s="50">
        <v>20</v>
      </c>
      <c r="F34" s="50">
        <v>20</v>
      </c>
      <c r="G34" s="50">
        <v>20</v>
      </c>
      <c r="H34" s="50">
        <v>20</v>
      </c>
      <c r="I34" s="50">
        <v>20</v>
      </c>
      <c r="J34" s="50">
        <v>20</v>
      </c>
      <c r="K34" s="50">
        <v>20</v>
      </c>
      <c r="L34" s="50">
        <v>20</v>
      </c>
      <c r="M34" s="50">
        <v>20</v>
      </c>
      <c r="N34" s="50">
        <v>20</v>
      </c>
      <c r="O34" s="51">
        <v>20</v>
      </c>
      <c r="P34" s="36"/>
    </row>
    <row r="35" spans="1:16" ht="12.75" customHeight="1">
      <c r="A35" s="118"/>
      <c r="B35" s="43" t="s">
        <v>15</v>
      </c>
      <c r="C35" s="47" t="s">
        <v>4</v>
      </c>
      <c r="D35" s="52">
        <f>FLOOR(PRODUCT(0.55,D38),Alapok!C31)</f>
        <v>30</v>
      </c>
      <c r="E35" s="3">
        <f>FLOOR(PRODUCT(0.55,E38),Alapok!C31)</f>
        <v>30</v>
      </c>
      <c r="F35" s="3">
        <f>FLOOR(PRODUCT(0.55,F38),Alapok!C31)</f>
        <v>32.5</v>
      </c>
      <c r="G35" s="3">
        <f>FLOOR(PRODUCT(0.55,G38),Alapok!C31)</f>
        <v>32.5</v>
      </c>
      <c r="H35" s="3">
        <f>FLOOR(PRODUCT(0.55,H38),Alapok!C31)</f>
        <v>35</v>
      </c>
      <c r="I35" s="3">
        <f>FLOOR(PRODUCT(0.55,I38),Alapok!C31)</f>
        <v>35</v>
      </c>
      <c r="J35" s="3">
        <f>FLOOR(PRODUCT(0.55,J38),Alapok!C31)</f>
        <v>37.5</v>
      </c>
      <c r="K35" s="3">
        <f>FLOOR(PRODUCT(0.55,K38),Alapok!C31)</f>
        <v>37.5</v>
      </c>
      <c r="L35" s="3">
        <f>FLOOR(PRODUCT(0.55,L38),Alapok!C31)</f>
        <v>40</v>
      </c>
      <c r="M35" s="3">
        <f>FLOOR(PRODUCT(0.55,M38),Alapok!C31)</f>
        <v>42.5</v>
      </c>
      <c r="N35" s="3">
        <f>FLOOR(PRODUCT(0.55,N38),Alapok!C31)</f>
        <v>42.5</v>
      </c>
      <c r="O35" s="53">
        <f>FLOOR(PRODUCT(0.55,O38),Alapok!C31)</f>
        <v>45</v>
      </c>
      <c r="P35" s="36"/>
    </row>
    <row r="36" spans="1:16" ht="12.75" customHeight="1">
      <c r="A36" s="118"/>
      <c r="B36" s="43" t="s">
        <v>15</v>
      </c>
      <c r="C36" s="47" t="s">
        <v>5</v>
      </c>
      <c r="D36" s="52">
        <f>FLOOR(PRODUCT(0.7,D38),Alapok!C31)</f>
        <v>37.5</v>
      </c>
      <c r="E36" s="3">
        <f>FLOOR(PRODUCT(0.7,E38),Alapok!C31)</f>
        <v>40</v>
      </c>
      <c r="F36" s="3">
        <f>FLOOR(PRODUCT(0.7,F38),Alapok!C31)</f>
        <v>40</v>
      </c>
      <c r="G36" s="3">
        <f>FLOOR(PRODUCT(0.7,G38),Alapok!C31)</f>
        <v>42.5</v>
      </c>
      <c r="H36" s="3">
        <f>FLOOR(PRODUCT(0.7,H38),Alapok!C31)</f>
        <v>45</v>
      </c>
      <c r="I36" s="3">
        <f>FLOOR(PRODUCT(0.7,I38),Alapok!C31)</f>
        <v>45</v>
      </c>
      <c r="J36" s="3">
        <f>FLOOR(PRODUCT(0.7,J38),Alapok!C31)</f>
        <v>47.5</v>
      </c>
      <c r="K36" s="3">
        <f>FLOOR(PRODUCT(0.7,K38),Alapok!C31)</f>
        <v>50</v>
      </c>
      <c r="L36" s="3">
        <f>FLOOR(PRODUCT(0.7,L38),Alapok!C31)</f>
        <v>52.5</v>
      </c>
      <c r="M36" s="3">
        <f>FLOOR(PRODUCT(0.7,M38),Alapok!C31)</f>
        <v>52.5</v>
      </c>
      <c r="N36" s="3">
        <f>FLOOR(PRODUCT(0.7,N38),Alapok!C31)</f>
        <v>55</v>
      </c>
      <c r="O36" s="53">
        <f>FLOOR(PRODUCT(0.7,O38),Alapok!C31)</f>
        <v>57.5</v>
      </c>
      <c r="P36" s="36"/>
    </row>
    <row r="37" spans="1:16" ht="12.75" customHeight="1">
      <c r="A37" s="118"/>
      <c r="B37" s="43" t="s">
        <v>15</v>
      </c>
      <c r="C37" s="47" t="s">
        <v>2</v>
      </c>
      <c r="D37" s="52">
        <f>FLOOR(PRODUCT(0.85,D38),Alapok!C31)</f>
        <v>45</v>
      </c>
      <c r="E37" s="3">
        <f>FLOOR(PRODUCT(0.85,E38),Alapok!C31)</f>
        <v>47.5</v>
      </c>
      <c r="F37" s="3">
        <f>FLOOR(PRODUCT(0.85,F38),Alapok!C31)</f>
        <v>50</v>
      </c>
      <c r="G37" s="3">
        <f>FLOOR(PRODUCT(0.85,G38),Alapok!C31)</f>
        <v>52.5</v>
      </c>
      <c r="H37" s="3">
        <f>FLOOR(PRODUCT(0.85,H38),Alapok!C31)</f>
        <v>55</v>
      </c>
      <c r="I37" s="3">
        <f>FLOOR(PRODUCT(0.85,I38),Alapok!C31)</f>
        <v>55</v>
      </c>
      <c r="J37" s="3">
        <f>FLOOR(PRODUCT(0.85,J38),Alapok!C31)</f>
        <v>57.5</v>
      </c>
      <c r="K37" s="3">
        <f>FLOOR(PRODUCT(0.85,K38),Alapok!C31)</f>
        <v>60</v>
      </c>
      <c r="L37" s="3">
        <f>FLOOR(PRODUCT(0.85,L38),Alapok!C31)</f>
        <v>62.5</v>
      </c>
      <c r="M37" s="3">
        <f>FLOOR(PRODUCT(0.85,M38),Alapok!C31)</f>
        <v>65</v>
      </c>
      <c r="N37" s="3">
        <f>FLOOR(PRODUCT(0.85,N38),Alapok!C31)</f>
        <v>67.5</v>
      </c>
      <c r="O37" s="53">
        <f>FLOOR(PRODUCT(0.85,O38),Alapok!C31)</f>
        <v>70</v>
      </c>
      <c r="P37" s="36"/>
    </row>
    <row r="38" spans="1:16" ht="12.75" customHeight="1" thickBot="1">
      <c r="A38" s="119"/>
      <c r="B38" s="44" t="s">
        <v>16</v>
      </c>
      <c r="C38" s="48" t="s">
        <v>6</v>
      </c>
      <c r="D38" s="54">
        <f>ROUND(((Alapok!E37-(Alapok!E37*Alapok!$G$37))/Alapok!$C$31),(0/5))*Alapok!$C$31</f>
        <v>55</v>
      </c>
      <c r="E38" s="57">
        <f>D38+Alapok!$F$37</f>
        <v>57.5</v>
      </c>
      <c r="F38" s="57">
        <f>E38+Alapok!$F$37</f>
        <v>60</v>
      </c>
      <c r="G38" s="57">
        <f>F38+Alapok!$F$37</f>
        <v>62.5</v>
      </c>
      <c r="H38" s="57">
        <f>G38+Alapok!$F$37</f>
        <v>65</v>
      </c>
      <c r="I38" s="57">
        <f>H38+Alapok!$F$37</f>
        <v>67.5</v>
      </c>
      <c r="J38" s="57">
        <f>I38+Alapok!$F$37</f>
        <v>70</v>
      </c>
      <c r="K38" s="57">
        <f>J38+Alapok!$F$37</f>
        <v>72.5</v>
      </c>
      <c r="L38" s="57">
        <f>K38+Alapok!$F$37</f>
        <v>75</v>
      </c>
      <c r="M38" s="57">
        <f>L38+Alapok!$F$37</f>
        <v>77.5</v>
      </c>
      <c r="N38" s="57">
        <f>M38+Alapok!$F$37</f>
        <v>80</v>
      </c>
      <c r="O38" s="58">
        <f>N38+Alapok!$F$37</f>
        <v>82.5</v>
      </c>
      <c r="P38" s="36"/>
    </row>
    <row r="39" spans="1:16" ht="24" customHeight="1" thickBot="1">
      <c r="A39" s="79" t="s">
        <v>65</v>
      </c>
      <c r="B39" s="80"/>
      <c r="C39" s="80" t="s">
        <v>66</v>
      </c>
      <c r="D39" s="81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4"/>
      <c r="P39" s="36"/>
    </row>
    <row r="40" spans="1:16" ht="24" customHeight="1" thickBot="1">
      <c r="A40" s="79" t="s">
        <v>71</v>
      </c>
      <c r="B40" s="80"/>
      <c r="C40" s="80" t="s">
        <v>67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36"/>
    </row>
    <row r="41" spans="1:16" ht="12.75" customHeight="1">
      <c r="A41" s="38"/>
      <c r="B41" s="36"/>
      <c r="C41" s="36"/>
      <c r="D41" s="36"/>
      <c r="E41" s="36"/>
      <c r="F41" s="36"/>
      <c r="G41" s="36"/>
      <c r="H41" s="36"/>
      <c r="I41" s="39"/>
      <c r="J41" s="39"/>
      <c r="K41" s="36"/>
      <c r="L41" s="36"/>
      <c r="M41" s="36"/>
      <c r="N41" s="36"/>
      <c r="O41" s="36"/>
      <c r="P41" s="36"/>
    </row>
    <row r="42" spans="1:16" ht="12.75" customHeight="1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2.75" customHeight="1">
      <c r="A43" s="38"/>
      <c r="B43" s="36"/>
      <c r="C43" s="36"/>
      <c r="D43" s="36"/>
      <c r="E43" s="36"/>
      <c r="F43" s="36"/>
      <c r="G43" s="39"/>
      <c r="H43" s="39"/>
      <c r="I43" s="36"/>
      <c r="J43" s="36"/>
      <c r="K43" s="36"/>
      <c r="L43" s="36"/>
      <c r="M43" s="36"/>
      <c r="N43" s="36"/>
      <c r="O43" s="36"/>
      <c r="P43" s="36"/>
    </row>
    <row r="44" spans="1:16" ht="12.75" customHeight="1">
      <c r="A44" s="38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</sheetData>
  <sheetProtection/>
  <mergeCells count="8">
    <mergeCell ref="A1:B1"/>
    <mergeCell ref="A34:A38"/>
    <mergeCell ref="A28:A32"/>
    <mergeCell ref="A22:A26"/>
    <mergeCell ref="A14:A17"/>
    <mergeCell ref="A8:A12"/>
    <mergeCell ref="A2:A6"/>
    <mergeCell ref="A21:B2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1"/>
  <headerFooter alignWithMargins="0">
    <oddHeader>&amp;CStarting Strength</oddHeader>
    <oddFooter>&amp;Cpowerbuilder.hu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Wittmann, Zsolt</dc:creator>
  <cp:keywords/>
  <dc:description/>
  <cp:lastModifiedBy>Wittmann Zsolt</cp:lastModifiedBy>
  <cp:lastPrinted>2015-02-01T11:10:20Z</cp:lastPrinted>
  <dcterms:created xsi:type="dcterms:W3CDTF">2012-10-18T15:31:59Z</dcterms:created>
  <dcterms:modified xsi:type="dcterms:W3CDTF">2015-02-03T10:36:35Z</dcterms:modified>
  <cp:category/>
  <cp:version/>
  <cp:contentType/>
  <cp:contentStatus/>
</cp:coreProperties>
</file>